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https://nra-my.sharepoint.com/personal/hhearn_restaurant_org/Documents/Documents/Sponsorship/WWF-Tork/"/>
    </mc:Choice>
  </mc:AlternateContent>
  <xr:revisionPtr revIDLastSave="0" documentId="8_{CE3032A7-B902-4688-AF53-8F277E5F471A}" xr6:coauthVersionLast="47" xr6:coauthVersionMax="47" xr10:uidLastSave="{00000000-0000-0000-0000-000000000000}"/>
  <bookViews>
    <workbookView xWindow="1140" yWindow="1140" windowWidth="16920" windowHeight="10540" activeTab="1" xr2:uid="{AAEF09B8-0898-4D74-ABEA-478DFAC8E5F4}"/>
  </bookViews>
  <sheets>
    <sheet name="Instructions" sheetId="12" r:id="rId1"/>
    <sheet name="Ingredient Calculator" sheetId="6" r:id="rId2"/>
    <sheet name="Ingredient Yield" sheetId="9" state="hidden" r:id="rId3"/>
    <sheet name="Ingredient Categories"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6" l="1"/>
  <c r="F7" i="6" l="1"/>
  <c r="F6" i="6"/>
  <c r="F5" i="6"/>
  <c r="F4" i="6"/>
  <c r="F3" i="6"/>
  <c r="P7" i="9"/>
  <c r="C9" i="6" l="1"/>
  <c r="C11" i="6"/>
  <c r="B7" i="6"/>
  <c r="B8" i="6"/>
  <c r="F9" i="6" s="1"/>
  <c r="B10" i="6" l="1"/>
  <c r="B11" i="6" s="1"/>
  <c r="B9" i="6" l="1"/>
  <c r="B12" i="6" l="1"/>
  <c r="C12"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7934285-2D98-4141-AE24-54A10850E556}" keepAlive="1" name="Query - ingredientyield (1)" description="Connection to the 'ingredientyield (1)' query in the workbook." type="5" refreshedVersion="6" background="1">
    <dbPr connection="Provider=Microsoft.Mashup.OleDb.1;Data Source=$Workbook$;Location=&quot;ingredientyield (1)&quot;;Extended Properties=&quot;&quot;" command="SELECT * FROM [ingredientyield (1)]"/>
  </connection>
</connections>
</file>

<file path=xl/sharedStrings.xml><?xml version="1.0" encoding="utf-8"?>
<sst xmlns="http://schemas.openxmlformats.org/spreadsheetml/2006/main" count="1831" uniqueCount="795">
  <si>
    <t>Artichoke</t>
  </si>
  <si>
    <t>Item</t>
  </si>
  <si>
    <t>Case Price</t>
  </si>
  <si>
    <t>Yield Weight</t>
  </si>
  <si>
    <t>Total Price</t>
  </si>
  <si>
    <t>Useable Price / Pound</t>
  </si>
  <si>
    <t>Start Weight of case  (lbs)</t>
  </si>
  <si>
    <t>Hourly Labor Costs ($)</t>
  </si>
  <si>
    <t>Unprocessed</t>
  </si>
  <si>
    <t>Acorn Squash</t>
  </si>
  <si>
    <t>Asparagus</t>
  </si>
  <si>
    <t>Beets</t>
  </si>
  <si>
    <t>Broccoli</t>
  </si>
  <si>
    <t>Brussel Sprouts</t>
  </si>
  <si>
    <t>Butternut Squash</t>
  </si>
  <si>
    <t>Carrots</t>
  </si>
  <si>
    <t>Cauliflower</t>
  </si>
  <si>
    <t>Celery</t>
  </si>
  <si>
    <t>Corn</t>
  </si>
  <si>
    <t>Cucumber</t>
  </si>
  <si>
    <t>Eggplant</t>
  </si>
  <si>
    <t>Endive</t>
  </si>
  <si>
    <t>Fennel</t>
  </si>
  <si>
    <t>Garlic</t>
  </si>
  <si>
    <t>Ginger Root</t>
  </si>
  <si>
    <t>Iceberg Lettuce</t>
  </si>
  <si>
    <t>Mushrooms</t>
  </si>
  <si>
    <t>Onions</t>
  </si>
  <si>
    <t>Potatoes</t>
  </si>
  <si>
    <t>Yield Percentage</t>
  </si>
  <si>
    <t>Artichoke Hearts - Edible Leaves and Base</t>
  </si>
  <si>
    <t>Trimmed Squash - Flesh Raw</t>
  </si>
  <si>
    <t>Peeled and Diced</t>
  </si>
  <si>
    <t>Romaine</t>
  </si>
  <si>
    <t>Spinach</t>
  </si>
  <si>
    <t>Zucchini</t>
  </si>
  <si>
    <t>Peeled Root</t>
  </si>
  <si>
    <t>Notes</t>
  </si>
  <si>
    <t>** USDA yield listed as range 83-90%, averaged and rounded to 87%</t>
  </si>
  <si>
    <t>Cored; florets only</t>
  </si>
  <si>
    <t>Trimmed and Ready to Cook</t>
  </si>
  <si>
    <t>Trimmed</t>
  </si>
  <si>
    <t>Trimmed without Core</t>
  </si>
  <si>
    <t>Trimmed without tops</t>
  </si>
  <si>
    <t>Pared and Sliced</t>
  </si>
  <si>
    <t>Trimmed, Pared, and Sliced</t>
  </si>
  <si>
    <t>Trimmed and Cored</t>
  </si>
  <si>
    <t>Trimmed Ends</t>
  </si>
  <si>
    <t>Peeled Cloves</t>
  </si>
  <si>
    <t>Bulb and Flower Leaves</t>
  </si>
  <si>
    <t>Removed Skin and Trimmed</t>
  </si>
  <si>
    <t>Skinned by Hand and Raw</t>
  </si>
  <si>
    <t>Trimmed Leaves</t>
  </si>
  <si>
    <t>Raw Kernels cut off cob</t>
  </si>
  <si>
    <t>Processing Detail</t>
  </si>
  <si>
    <t>Apples</t>
  </si>
  <si>
    <t>Avocado</t>
  </si>
  <si>
    <t>Blackberries</t>
  </si>
  <si>
    <t>Cherries</t>
  </si>
  <si>
    <t>Coconut</t>
  </si>
  <si>
    <t>Figs</t>
  </si>
  <si>
    <t>Grapefruit</t>
  </si>
  <si>
    <t>Grapes</t>
  </si>
  <si>
    <t>Honeydew</t>
  </si>
  <si>
    <t>Lemons</t>
  </si>
  <si>
    <t>Lime / Lemon Zest</t>
  </si>
  <si>
    <t>Limes</t>
  </si>
  <si>
    <t>Peeled and Cored</t>
  </si>
  <si>
    <t>Skinned and Seeded</t>
  </si>
  <si>
    <t>Peeled</t>
  </si>
  <si>
    <t>With Seeds</t>
  </si>
  <si>
    <t>Removed Rind and Seeds</t>
  </si>
  <si>
    <t>Flesh</t>
  </si>
  <si>
    <t>Meat</t>
  </si>
  <si>
    <t>Without Stem</t>
  </si>
  <si>
    <t>Segments Without Membrane</t>
  </si>
  <si>
    <t>Stems Removed</t>
  </si>
  <si>
    <t>Juiced and Strained</t>
  </si>
  <si>
    <t>Zested</t>
  </si>
  <si>
    <t>Mango</t>
  </si>
  <si>
    <t>Oranges</t>
  </si>
  <si>
    <t>Papayas</t>
  </si>
  <si>
    <t>Peaches</t>
  </si>
  <si>
    <t>Pears</t>
  </si>
  <si>
    <t>Pineapple</t>
  </si>
  <si>
    <t>Plantains</t>
  </si>
  <si>
    <t>Plums</t>
  </si>
  <si>
    <t>Pomegranates</t>
  </si>
  <si>
    <t>Prickle Pear</t>
  </si>
  <si>
    <t>Strawberries</t>
  </si>
  <si>
    <t>Watermelon</t>
  </si>
  <si>
    <t>Without Pit and Skin</t>
  </si>
  <si>
    <t>Pared, Flesh</t>
  </si>
  <si>
    <t>Removed Skin and Seeds</t>
  </si>
  <si>
    <t>Fully Ripe</t>
  </si>
  <si>
    <t>Pitted</t>
  </si>
  <si>
    <t>Seeded</t>
  </si>
  <si>
    <t>Pulp</t>
  </si>
  <si>
    <t>Good Quality, No Stem</t>
  </si>
  <si>
    <t>Stem and Base</t>
  </si>
  <si>
    <t>Chuck</t>
  </si>
  <si>
    <t>Flank</t>
  </si>
  <si>
    <t>Neck</t>
  </si>
  <si>
    <t>Rib Chop</t>
  </si>
  <si>
    <t>Rump</t>
  </si>
  <si>
    <t>Shank Hind</t>
  </si>
  <si>
    <t>Shank Fore</t>
  </si>
  <si>
    <t>Shoulder Clod</t>
  </si>
  <si>
    <t>Short Ribs</t>
  </si>
  <si>
    <t>Sirloin Butt</t>
  </si>
  <si>
    <t>Sirloin Top Full Cut</t>
  </si>
  <si>
    <t>Steak Club</t>
  </si>
  <si>
    <t>Steak Porterhouse</t>
  </si>
  <si>
    <t>Steak T-Bone</t>
  </si>
  <si>
    <t>Tender PSMO</t>
  </si>
  <si>
    <t>Flap Meat</t>
  </si>
  <si>
    <t>Inside Round</t>
  </si>
  <si>
    <t>Ribeye Steak Lip Off</t>
  </si>
  <si>
    <t>Ribeye Steak Lip On</t>
  </si>
  <si>
    <t>Strip Steak Center Cut</t>
  </si>
  <si>
    <t>Strip Steak End Cut</t>
  </si>
  <si>
    <t>Top Butt Steak Cap On</t>
  </si>
  <si>
    <t>Top Butt Steak Center Cut</t>
  </si>
  <si>
    <t>Peeled Tenderloin</t>
  </si>
  <si>
    <t>Peeled Tenderloin c/c</t>
  </si>
  <si>
    <t>Beef</t>
  </si>
  <si>
    <t>Lamb</t>
  </si>
  <si>
    <t>Breast and Flank</t>
  </si>
  <si>
    <t>Lamb Chop</t>
  </si>
  <si>
    <t>Foreleg</t>
  </si>
  <si>
    <t>Loin</t>
  </si>
  <si>
    <t>Rib</t>
  </si>
  <si>
    <t>Shoulder</t>
  </si>
  <si>
    <t>Bacon</t>
  </si>
  <si>
    <t>Butt Boneless</t>
  </si>
  <si>
    <t>Pork</t>
  </si>
  <si>
    <t>Pork Chop</t>
  </si>
  <si>
    <t>Ham</t>
  </si>
  <si>
    <t>Picnic</t>
  </si>
  <si>
    <t>Pork Shoulder</t>
  </si>
  <si>
    <t xml:space="preserve">Tender </t>
  </si>
  <si>
    <t>Veal</t>
  </si>
  <si>
    <t>Fore Shank</t>
  </si>
  <si>
    <t>Leg, Boned and Trimmed</t>
  </si>
  <si>
    <t>Plate</t>
  </si>
  <si>
    <t xml:space="preserve">Round </t>
  </si>
  <si>
    <t xml:space="preserve">Veal </t>
  </si>
  <si>
    <t>Category</t>
  </si>
  <si>
    <t>Vegetable</t>
  </si>
  <si>
    <t>Fruit</t>
  </si>
  <si>
    <t>Broiler / Fryer W/O Neck / Giblets</t>
  </si>
  <si>
    <t>Dressed</t>
  </si>
  <si>
    <t>Loin Chop</t>
  </si>
  <si>
    <t>Venison</t>
  </si>
  <si>
    <t>with Neck and Giblets</t>
  </si>
  <si>
    <t>Skin On</t>
  </si>
  <si>
    <t>Seafood</t>
  </si>
  <si>
    <t>Bass</t>
  </si>
  <si>
    <t>Clams</t>
  </si>
  <si>
    <t>Cod</t>
  </si>
  <si>
    <t>Blue Crab</t>
  </si>
  <si>
    <t>Dungeness Crab</t>
  </si>
  <si>
    <t>King Crab</t>
  </si>
  <si>
    <t>Crawfish Tail</t>
  </si>
  <si>
    <t>Crawfish Back</t>
  </si>
  <si>
    <t>Flounder</t>
  </si>
  <si>
    <t>Frog Legs</t>
  </si>
  <si>
    <t>Halibut</t>
  </si>
  <si>
    <t>Trout</t>
  </si>
  <si>
    <t>Lobster</t>
  </si>
  <si>
    <t>Oyster</t>
  </si>
  <si>
    <t>Snapper</t>
  </si>
  <si>
    <t>Salmon</t>
  </si>
  <si>
    <t>Shrimp</t>
  </si>
  <si>
    <t>Filet Without Skin</t>
  </si>
  <si>
    <t>Edible Portion</t>
  </si>
  <si>
    <t>From Shell</t>
  </si>
  <si>
    <t>Tail Meat</t>
  </si>
  <si>
    <t>Back Meat</t>
  </si>
  <si>
    <t>Body, Claw, Tail meat</t>
  </si>
  <si>
    <t>Meat and Liquor</t>
  </si>
  <si>
    <t>Filet With Skin</t>
  </si>
  <si>
    <t>Meat - Boneless, Raw</t>
  </si>
  <si>
    <t>Cleaned Without Shell</t>
  </si>
  <si>
    <t>Vegetables</t>
  </si>
  <si>
    <t>-</t>
  </si>
  <si>
    <t>* Pre-processed yield is set to 100%, unless otherwise altered.</t>
  </si>
  <si>
    <t>Percent Yield (US Foods)*</t>
  </si>
  <si>
    <t>Description</t>
  </si>
  <si>
    <t>Sample Dish</t>
  </si>
  <si>
    <t>Source</t>
  </si>
  <si>
    <t>Cheese</t>
  </si>
  <si>
    <t>The entire ingredient is edible. Some cheese have rinds that are edible, some are not or have a hard and unpleasant texture.</t>
  </si>
  <si>
    <t/>
  </si>
  <si>
    <t>Add cheese rinds to stock pot or soup to extract flavor.</t>
  </si>
  <si>
    <t>Simply cut off moldy pieces of cheese and continue to use.</t>
  </si>
  <si>
    <t>Milk</t>
  </si>
  <si>
    <t xml:space="preserve">The entire ingredient is edible. </t>
  </si>
  <si>
    <t>In regards to baking, sour milk is more or less yogurt. Use it in baked goods like muffins, tea biscuits, or pancakes.</t>
  </si>
  <si>
    <t>Sliced bacon is entirely edible and used in a variety of dishes or on its own.</t>
  </si>
  <si>
    <t>Save the bacon fat in a refrigerated container for use in future dishes to add extra flavor. Scoop a spoonful of the hardened fat into a sautee of brussel sprouts, or add it to pasta sauce.</t>
  </si>
  <si>
    <t>Coffee</t>
  </si>
  <si>
    <t>Liquids</t>
  </si>
  <si>
    <t>Coffee made from ground beans can be sold hot or cold. Grounds can be added to plant soil to add nutrients like nitrogen and potassium.</t>
  </si>
  <si>
    <t>Make Cascara, caffeinated coffee tea, by drying the coffee cherry or pod and steeping in water.</t>
  </si>
  <si>
    <t>Day old coffee can be incorporated into desserts or frozen in ice cube trays for iced coffee that won't water down. Add grounds to plant soil.</t>
  </si>
  <si>
    <t>Eggs</t>
  </si>
  <si>
    <t>Yolk and white are edible and used in a wide variety of dishes. Shells are inedible and challenging to repurpose.</t>
  </si>
  <si>
    <t>Shells are not edible, but do contain a lot of nutrients such as calcium carbonate, magnesium carbonate, magnesium phosphate, and calcium phosphate. Add shells to plant soil to increase and diversify mineral composition. Either grind shells into powder and mix into soil, or soak small pieces of shell in water overnight and water plants with it, then compost shells.</t>
  </si>
  <si>
    <t xml:space="preserve">Shells can be dyed and used as garnish. </t>
  </si>
  <si>
    <t>The entire ingredient is edible, including the skin and seeds</t>
  </si>
  <si>
    <t>Watermelon seeds can be roasted and added to a dish</t>
  </si>
  <si>
    <t>Tomatoes</t>
  </si>
  <si>
    <t>The entire ingredient is edible and versatile</t>
  </si>
  <si>
    <t>Can be used to make flavored pink salt by drying skins, grinding, and mixing with equal weight of course salt.</t>
  </si>
  <si>
    <t>Use tops for salsa, bruschetta, or salad topping.</t>
  </si>
  <si>
    <t>The entire ingredient is edible including the leaves and seeds. The leaves are not very flavorful and may not add a lot of value to a dish, but they can be repurposed</t>
  </si>
  <si>
    <t>Use strawberry tops and leaves to infuse water</t>
  </si>
  <si>
    <t>Use overripe strawberries to make syrups, sauces or pastry fillings</t>
  </si>
  <si>
    <t>Raspberries</t>
  </si>
  <si>
    <t>The entire ingredient is edible</t>
  </si>
  <si>
    <t>If berries are soft or losing freshness, use in baked or cooked applications like jam</t>
  </si>
  <si>
    <t>The entire ingredient is edible, including the skin and the core. The texture of the skin is difficult to work with and is challenging to repurpose</t>
  </si>
  <si>
    <t>Cut top off a few inches below the leaves, tear of the bottom layer of leaves, let dry and replant. Pineapple top should start to grow roots and grow a new pineapple.</t>
  </si>
  <si>
    <t>No need to remove cores before prepping.  If you do remove pineapple cores, save them for juices or smoothies, or use them as an aromatic</t>
  </si>
  <si>
    <t>If the fruit is soft or losing freshness, use in baked or cooked applications like jam or barbecue sauce. Make tea out of skin and core, pairs well with cinnamon or mint.</t>
  </si>
  <si>
    <t>The entire ingredient is edible, skin, seeds and "core" included.  Seeds can be repurposed but it would not add much value to a dish.  In very large quantities seeds are poisonous</t>
  </si>
  <si>
    <t>Use bruised pears as natural sweeteners, in pastries and in smoothies and juices. Could also be used in sauces like barbeque sauce.</t>
  </si>
  <si>
    <t>Poultry</t>
  </si>
  <si>
    <t>The pit and stem are not edible and are challenging to repurpose.  The rest of the ingredient is edible, including the skin.</t>
  </si>
  <si>
    <t xml:space="preserve">Pits and kernels (inside pit) have strong aromatic flavors of respective fruit. Use  to infuse syrup, liquor, vinegar, glazes, or milk / cream (which can be used for ice cream). </t>
  </si>
  <si>
    <t>If the fruit is soft or losing freshness, use in baked or cooked applications like jam</t>
  </si>
  <si>
    <t>Heads, tails, and shells are difficult to repurpose.</t>
  </si>
  <si>
    <t>Save heads, tails, and shells to make stock. Simmer shrimp pieces in just enough water to cover with some added herbs and spices (whole peppercorns, bay leaf, or parsley) for 15 minutes. Freeze stock if needed.</t>
  </si>
  <si>
    <t>White Vinegar</t>
  </si>
  <si>
    <t>Can be used for cleaning, especially to remove soap residue when tempered with water.</t>
  </si>
  <si>
    <t>Bread</t>
  </si>
  <si>
    <t>Other</t>
  </si>
  <si>
    <t>Entire ingredient is edible. Increase freshness of bread by keeping it in sealed container in fridge or freezer depending on timing of use.</t>
  </si>
  <si>
    <t>Crumble and bake stale bread into homemade bread crumbs.</t>
  </si>
  <si>
    <t>The entire ingredient is edible. Leaves are often thrown in whole or chopped. Stems can be incorporated into recipe, but often best to remove before meal is served.</t>
  </si>
  <si>
    <t>Add stalks to cooking stock and soups or make herb oil.</t>
  </si>
  <si>
    <t>Mince or coarsely shred herbs and pack into ice cube trays. Top with olive oil and freeze to use in future dishes or sauces.</t>
  </si>
  <si>
    <t>Wine</t>
  </si>
  <si>
    <t>Use wine to add flavor to a variety of dishes, stews, and sauces.</t>
  </si>
  <si>
    <t>Save excess wine in an ice cube tray to add to future recipes. Make homemade vinegar with wine that has gone bad.</t>
  </si>
  <si>
    <t>Honeydew skin is not edible but the flesh and seeds are.  The seeds are edible and could be roasted but do not add value to a dish</t>
  </si>
  <si>
    <t>Seeds could be roasted and used as a garnish or in pastries.</t>
  </si>
  <si>
    <t>If grapes are soft or losing freshness, use in baked or cooked applications like jam</t>
  </si>
  <si>
    <t>The entire ingredient is edible, including the stem and seeds</t>
  </si>
  <si>
    <t>No need to remove seeds before prepping cucumber. If you deseed a cucumber, brine the seeds or add them to a stir fry</t>
  </si>
  <si>
    <t>If cucumbers are soft or losing freshness, grill them or use in another cooked application. Pickle cucumbers for later use as garnish or topping.</t>
  </si>
  <si>
    <t>Vanilla Bean Pods</t>
  </si>
  <si>
    <t>Seeds are edible. Pods are not, but can be used for infusion.</t>
  </si>
  <si>
    <t>Add seeds to a variety of baked goods or drinks for luxurious vanilla flavor.</t>
  </si>
  <si>
    <t>Use seed pods for infusion by making home made vanilla extract. Or wash, air dry, and add pods to regular refined sugar to add infused flavor, continue to add sugar for up to 6 months before discarding pods.</t>
  </si>
  <si>
    <t>Pods and seeds retain flavor and can be reused several times. Add to sugar, maple syrup, vodka, salt, or make vanilla powder.</t>
  </si>
  <si>
    <t>Cantaloupes</t>
  </si>
  <si>
    <t>Cantaloupe skin is not edible but the flesh and seeds are.</t>
  </si>
  <si>
    <t>Seeds are edible and can be roasted and used as a garnish or in pastries</t>
  </si>
  <si>
    <t>Blueberries</t>
  </si>
  <si>
    <t>Bananas</t>
  </si>
  <si>
    <t>The entire ingredient is edible, including the peel but the peel can be challenging to repurpose. The banana flesh or "pulp" is a versatile ingredient.</t>
  </si>
  <si>
    <t xml:space="preserve">Peels can be cleaned carefully and added to smoothies. If using organic bananas, the peel can be used as a wrap to steam food or as a waterproof serving dish.  </t>
  </si>
  <si>
    <t>Avocado skin is not edible but the flesh and seed are.  The seed is edible but only in small quantities, it would be challenging to repurpose in a commercial kitchen.</t>
  </si>
  <si>
    <t>Use leftover or soft avocados in gelato, ice cream or chocolate mousse. Be sure to fully scrape the inside of the skin.  Darker green flesh just underneath the skin is edible and healthier than lighter colored flesh.</t>
  </si>
  <si>
    <t>Use bruised apples as natural sweeteners, in pastries and in smoothies and juices</t>
  </si>
  <si>
    <t>Turnips</t>
  </si>
  <si>
    <t>The entire ingredient is edible, including the skin and leaves</t>
  </si>
  <si>
    <t>Clean carefully and prep turnips with skin on.</t>
  </si>
  <si>
    <t>Eat raw in salads, sandwiches or wraps. Sauté or include in another cooked application.</t>
  </si>
  <si>
    <t>Summer Squash</t>
  </si>
  <si>
    <t>The entire ingredient is edible, including the skin and squash blossoms</t>
  </si>
  <si>
    <t>No need to remove seeds when prepping summer squash. If removed, seeds can be toasted and used as a garnish or pureed into any summer squash application</t>
  </si>
  <si>
    <t>No need to remove skin when prepping summer squash</t>
  </si>
  <si>
    <t>Fry squash blossoms</t>
  </si>
  <si>
    <t>The entire ingredient is edible including the stems</t>
  </si>
  <si>
    <t>Don't remove stems before serving spinach.  If you choose to remove stems, sauté them, or add them to a smoothie or pasta dish</t>
  </si>
  <si>
    <t>Radishes</t>
  </si>
  <si>
    <t>The entire ingredient is edible, including the skin, tops and greens</t>
  </si>
  <si>
    <t>Clean carefully and prep radishes with the skin on.  If you chose to peel radishes, save the peelings and pickle them</t>
  </si>
  <si>
    <t>Prep the full radish including tops</t>
  </si>
  <si>
    <t>Leaves are perfect as a raw salad green and in any cooked preparation including soup or chimichurri</t>
  </si>
  <si>
    <t>Pumpkins</t>
  </si>
  <si>
    <t>The entire ingredient is edible, including the skin and seeds. If the pumpkin is young and small, it can be a versatile ingredient.</t>
  </si>
  <si>
    <t>Toasted, prepared and eaten like pumpkin seeds. Could be used as a garnish or in crackers.</t>
  </si>
  <si>
    <t>Emptied and roasted whole, could be used as an edible bowl (like a bread bowl)</t>
  </si>
  <si>
    <t>The entire ingredient is edible, including the skin</t>
  </si>
  <si>
    <t>Clean carefully and leave skin on when prepping potatoes.  If you remove, consider deep frying to use as chips or garnish.</t>
  </si>
  <si>
    <t>Peas</t>
  </si>
  <si>
    <t>The leaves, stem and tendrils of a pea plant are all edible.  The pods of peas are tough and challenging to repurpose.</t>
  </si>
  <si>
    <t>A taste described as like peas but not sweet. Best in cooked applications like stir fry, sauté or soup.  Could be eaten raw as a salad green.</t>
  </si>
  <si>
    <t>Can be mixed with leaves and tendrils in any cooked or raw application</t>
  </si>
  <si>
    <t>Pea tendrils can be added to any raw or cooked application with leaves and stems.</t>
  </si>
  <si>
    <t>https://www.cooksillustrated.com/how_tos/10675-what-to-do-with-pea-greens?ref=HowTo_browse_16</t>
  </si>
  <si>
    <t>The entire ingredient is edible but onion skin is challenging to repurpose.</t>
  </si>
  <si>
    <t xml:space="preserve">Make onion skin ash to add as a smoky, onion-flavored garnish to meal or as bitter addition to dessert. Cook onion skins at 475F for 30-40 mins, grind into a powder and sprinkle onto a dish, or add it to an aoli. </t>
  </si>
  <si>
    <t>Okra</t>
  </si>
  <si>
    <t>The entire ingredient is edible, including seeds, stem and leaves.</t>
  </si>
  <si>
    <t>Prep okra without removing seeds</t>
  </si>
  <si>
    <t>No need to remove stems before prepping</t>
  </si>
  <si>
    <t>The entire ingredient is edible, including the stems</t>
  </si>
  <si>
    <t>Use stems in any mushroom application.  If you choose to remove stems, chop and cook them in pasta sauces, stuffings, noodle dishes, or vegetable plates</t>
  </si>
  <si>
    <t>Lima Beans</t>
  </si>
  <si>
    <t>The pods of lima beans are inedible and difficult to repurpose. Removing lima beans from their pods is time consuming.</t>
  </si>
  <si>
    <t>The entire ingredient is edible, including the bottoms</t>
  </si>
  <si>
    <t>Instead of throwing out bottoms, clean carefully before shredding and using in any shredded lettuce application</t>
  </si>
  <si>
    <t>Use outer leaves in any lettuce application</t>
  </si>
  <si>
    <t>Wilted lettuces can be revived with cold water and added to soups where wilted texture is unimportant. Replant lettuce heads to regrow leaves.</t>
  </si>
  <si>
    <t>Leeks</t>
  </si>
  <si>
    <t>The entire leek is edible but normally much of the ingredient is discarded in favor of the smaller white and light green parts.</t>
  </si>
  <si>
    <t>Flash fry the roots and use them as toppings on salads or in sandwiches and burgers.</t>
  </si>
  <si>
    <t>Break down the tough leek greens vertically, chop them into bite sized pieces, and stir fry with minced pork and aromatics.</t>
  </si>
  <si>
    <t>Kale</t>
  </si>
  <si>
    <t>Green Beans</t>
  </si>
  <si>
    <t xml:space="preserve">The entire ingredient is edible and versatile.  The ends are removed because they are tough and fibrous and are difficult to eat even when cooked. </t>
  </si>
  <si>
    <t>The entire ingredient is edible but the wrappers are challenging to repurpose and don't add much to a dish</t>
  </si>
  <si>
    <t>The entire ingredient is edible but the bulb is the most versatile part of fennel.  The stalk and fronds are edible but require time and space to repurpose.</t>
  </si>
  <si>
    <t>Use the stalks to make broths and infused oils</t>
  </si>
  <si>
    <t>Use the fronds as a garnish</t>
  </si>
  <si>
    <t>Aubergine</t>
  </si>
  <si>
    <t>The entire ingredient is edible, but the leaves are not very flavorful. Eggplants are very versatile have applications in a variety of cuisines</t>
  </si>
  <si>
    <t>While edible, eggplant leaves are not very flavorful</t>
  </si>
  <si>
    <t>If you plan on cutting the eggplant into dice cuts, use the trim to make an eggplant puree which can add sweetness, color and texture to a dish.</t>
  </si>
  <si>
    <t>Parts are inedible and challenging to repurpose.  Corn silk can be repurposed and has health benefits.  Leftover cobs and husks are not edible but can be repurposed</t>
  </si>
  <si>
    <t>Collards</t>
  </si>
  <si>
    <t>The entire ingredient is edible and versatile. Collards can withstand long cooking times, so you can leave the stems on.</t>
  </si>
  <si>
    <t>Collard stems do not have to be removed when cooked for a long time.</t>
  </si>
  <si>
    <t>Chard</t>
  </si>
  <si>
    <t>The entire ingredient is edible and versatile, including the stems</t>
  </si>
  <si>
    <t>Chard stems can be included in any chard application or pickled or deep fried</t>
  </si>
  <si>
    <t>The entire ingredient is edible, including the tops, bottoms and leaves. The ingredient is versatile and easy to prepare.</t>
  </si>
  <si>
    <t>Skin is fully edible and does not need to be peeled.  If you choose to peel celery, use peelings to make as soup or immediately submerge in cold ice water.  The peelings will curl and can be used as a garnish.</t>
  </si>
  <si>
    <t xml:space="preserve">Add tops and bottoms to mirepoix, or sliced into salads, stews or pot pies. </t>
  </si>
  <si>
    <t>Leaves are nutritious and packed with celery flavor. Prep just as any other herb, minced, coarsely chopped or left in their whole-leaf form.  Toss tender leaves with salad greens and vinaigrette. Include in stir fry, stocks, soups and sauces. Leaves can also be used as a garnish</t>
  </si>
  <si>
    <t>The entire ingredient is edible, including leaves and stalks.  The ingredient is easy to prepare and versatile</t>
  </si>
  <si>
    <t>The entire ingredient is edible, including the tops and greens. Carrots are a very versatile and useful ingredient.</t>
  </si>
  <si>
    <t>Carrot tops can be used in pesto or other cooked preparation.  They are edible and herbaceous as a salad green but can be bitter</t>
  </si>
  <si>
    <t>Save trim waste from julienning, small dicing or brunoising and use in puree, carrot soup or mirepoix.</t>
  </si>
  <si>
    <t>Cabbage</t>
  </si>
  <si>
    <t>The entire ingredient is edible, core and outer leaves included.  The outer leaves are tough to eat and the core will require additional cooking</t>
  </si>
  <si>
    <t xml:space="preserve">Outer leaves can be tough to eat but can be used to line steamer baskets for dumplings </t>
  </si>
  <si>
    <t>Extra cooking is needed for the core to become tender.</t>
  </si>
  <si>
    <t>Stir fry with cabbage and braised cabbage core</t>
  </si>
  <si>
    <t>The entire ingredient is edible, including the skin and seeds. The flavor and texture of the skin depend on the ingredient's quality.  Typically, the bigger the squash, the thicker the skin.  If the skin is very thick, it may be difficult to chew even when cooked</t>
  </si>
  <si>
    <t>Edible and can be left on. If the skin is particularly thick, remove it before serving.</t>
  </si>
  <si>
    <t>Often, butternut squash are cut into a medium-sized dice, which can result in a lot of trim.  If you are going to cut the squash into dice, use the trim to make a puree or soup.</t>
  </si>
  <si>
    <t>While the entire ingredient is technically edible, the stalk is difficult to prepare and doesn't add much value to a dish even when cooked.  Sprouts and leaves are completely edible and easy to prepare.</t>
  </si>
  <si>
    <t>The entire ingredient is edible, including the leaves and stalks.  The ingredient is easy to prepare and versatile.</t>
  </si>
  <si>
    <t>Unless the stalk is going to be eaten raw, it does not need to be peeled.  Stalks are delicious roasted or cut small or into strips for a slaw</t>
  </si>
  <si>
    <t>Bell Peppers</t>
  </si>
  <si>
    <t>The entire ingredient is technically edible. The seeds and white ribs are bitter raw and don’t have common applications</t>
  </si>
  <si>
    <t>Do not discard tops and bottoms of the bell pepper, this portion of the ingredient is of a similar quality to the rest of the pepper.  By cutting an inch from the top and the bottom, the cupped shape of the pepper can be used to make "scoops" to substitute potato and corn chips when serving a dip like hummus.  Preserving these scoops also keeps the long pieces straight and uniform. If you must prep bell peppers classically, cutting some off the top and bottom, save these for salsa or another application.</t>
  </si>
  <si>
    <t>The entire ingredient is edible including the skin and leaves</t>
  </si>
  <si>
    <t>Beet green salad or sautéed beet greens</t>
  </si>
  <si>
    <t>The entire asparagus is edible but the yield per asparagus stalk varies depending on quality. Thick ends that are lighter in color should be snapped off and can be repurposed.  The skin of the asparagus does not need to be peeled, the skin and leaf sheaths (points along the asparagus stalk) are edible.</t>
  </si>
  <si>
    <t>Skin and leaf sheaths are fully edible and do not need to be peeled.  If you choose to peel asparagus, use the peelings to make soup or immediately submerge into cold ice water. In ice water, peelings will curl and can be used as an edible garnish.  An alternative to peeling the full asparagus is to use a paring knife to remove edible asparagus leaf sheaths, if preferred.</t>
  </si>
  <si>
    <t>Thick, lighter ends or bottoms of the asparagus can be blended into soups or sliced and included in pasta or other dishes</t>
  </si>
  <si>
    <t>Spring asparagus and pea risotto or soup using the ends.</t>
  </si>
  <si>
    <t>Most of the artichoke is not edible and would be challenging to repurpose.  Artichoke leaves can be cooked and eaten but the yield per artichoke is low.  The heart of the artichoke is the only fully edible part.</t>
  </si>
  <si>
    <t>The entire ingredient is edible, including the skin and seeds.  Compared to other squash, the skin of the acorn squash is typically thin and delicate. All parts of the acorn squash are simple to cook.</t>
  </si>
  <si>
    <t>How much is edible?</t>
  </si>
  <si>
    <t>Labor Expenses</t>
  </si>
  <si>
    <t xml:space="preserve">Plus Labor </t>
  </si>
  <si>
    <t>Minutes</t>
  </si>
  <si>
    <t>Prep Time Required (Cleaning, chopping, drying, storing, etc.)</t>
  </si>
  <si>
    <t>Turkey - Whole</t>
  </si>
  <si>
    <t>Duck - Wings</t>
  </si>
  <si>
    <t>Duck - Legs</t>
  </si>
  <si>
    <t>Duck - Dressed</t>
  </si>
  <si>
    <t xml:space="preserve">Game Hen - Whole </t>
  </si>
  <si>
    <t>Game Hen - Breast</t>
  </si>
  <si>
    <t>Chicken - Whole</t>
  </si>
  <si>
    <t>Chicken - Drum</t>
  </si>
  <si>
    <t>Chicken - Thighs</t>
  </si>
  <si>
    <t>Chicken - Wings</t>
  </si>
  <si>
    <t>Chicken - Breast</t>
  </si>
  <si>
    <t>Chicken - Breast Quarter</t>
  </si>
  <si>
    <t>Chicken - Leg</t>
  </si>
  <si>
    <t>Chicken - Leg Quarter</t>
  </si>
  <si>
    <t>Nectarines</t>
  </si>
  <si>
    <t xml:space="preserve"> -  </t>
  </si>
  <si>
    <t>Yield % Source</t>
  </si>
  <si>
    <t>https://www.usfoods.com/content/dam/dce/pdfs/Your-Business/Easy-Ordering/MPP_Online-Common_Product_Yields_and_Conversions.pdf</t>
  </si>
  <si>
    <t>Developed based off US FOODS Yield Ratings - WWF Food Waste Team</t>
  </si>
  <si>
    <t>Apricots</t>
  </si>
  <si>
    <t>Cilantro and other herbs (Basil, Parsley, Sage, Thyme, Oregano)</t>
  </si>
  <si>
    <t>Reduction Tip #1</t>
  </si>
  <si>
    <t>Reduction Tip #2</t>
  </si>
  <si>
    <t>Reduction Tip #3</t>
  </si>
  <si>
    <t>Seeds can be toasted, prepared and eaten like pumpkin seeds. Could be used as a garnish or pureed into a soup.</t>
  </si>
  <si>
    <t>Skin can be emptied and roasted whole, could be used as an edible bowl (like a bread bowl)</t>
  </si>
  <si>
    <t>Clean skin carefully and serve beets skin-on. Peel, dry, and grind skins into powder, add to course salt for an infused flavor.</t>
  </si>
  <si>
    <t xml:space="preserve">Use leaves as any other salad green - raw, sautéed, or in your favorite preparation </t>
  </si>
  <si>
    <t>Sautee leaves or use in a pesto</t>
  </si>
  <si>
    <t>Prepare leaves in any Brussels sprouts application</t>
  </si>
  <si>
    <t>Clean skin carefully and serve carrots skin-on. Peel, dry, and grind skins into powder, add to course salt for an infused flavor.</t>
  </si>
  <si>
    <t>Prepare leaves in your favorite cooked greens application, braised, sautéed, roasted with or without florets.</t>
  </si>
  <si>
    <t>Cut stalks small for stir fry or puree into cauliflower soup</t>
  </si>
  <si>
    <t>Cut core small for stir fry or puree into cauliflower soup</t>
  </si>
  <si>
    <t>Corn husks can be used instead of cheesecloth to bundle herbs and aromatics.</t>
  </si>
  <si>
    <t xml:space="preserve">Corn silk can be dried and used to make tea. </t>
  </si>
  <si>
    <t xml:space="preserve"> Corn cobs can be used to make flavorful stock or soup, if you have the space to store it. </t>
  </si>
  <si>
    <t>No need to remove skin or ends when prepping cucumber.  If you peel cucumbers, brine the peelings or add them to stir fry.</t>
  </si>
  <si>
    <t xml:space="preserve">Core is fully edible. Remove the seeds and prep the entire apple. Removing just the seeds is not much more time consuming than coring an apple. </t>
  </si>
  <si>
    <t xml:space="preserve">Core is fully edible. Remove the seeds and prep the entire apple. Removing just the seeds is not much more time consuming than coring entire fruit.  </t>
  </si>
  <si>
    <t xml:space="preserve">Clean skin carefully and prep the full pear peel on.  </t>
  </si>
  <si>
    <t xml:space="preserve">Peels can be cleaned carefully and added to smoothies. If using organic plantains, the peel can be used as a wrap to steam food or as a waterproof serving dish.  </t>
  </si>
  <si>
    <t>Wrap plantains tightly and freeze for up to 3 weeks. Frozen plantains can be sliced and fried.</t>
  </si>
  <si>
    <t>Blend ends of green beans into soup for added flavor.</t>
  </si>
  <si>
    <t>Compost stems and old / damaged berries</t>
  </si>
  <si>
    <t xml:space="preserve"> - </t>
  </si>
  <si>
    <t>Stem and Bottoms Removed</t>
  </si>
  <si>
    <t>Some waxes / Rinds Removed</t>
  </si>
  <si>
    <t xml:space="preserve">Sample Dish </t>
  </si>
  <si>
    <t>Tops Removed</t>
  </si>
  <si>
    <t>Can be used in sauces and entree recipes. 5% acid</t>
  </si>
  <si>
    <t>Prep Time for drop down (DO NOT REMOVE)</t>
  </si>
  <si>
    <t>Pit Removed</t>
  </si>
  <si>
    <t>Pod Removed</t>
  </si>
  <si>
    <t>Eaten Whole</t>
  </si>
  <si>
    <t>Trimmed, Flesh Raw</t>
  </si>
  <si>
    <t>Ends Removed</t>
  </si>
  <si>
    <t>Stem Removed</t>
  </si>
  <si>
    <t>Shell Removed</t>
  </si>
  <si>
    <t>The white part of the watermelon rind can be pickled, preserved, candied</t>
  </si>
  <si>
    <t>Make a chutney out of white rind</t>
  </si>
  <si>
    <t>Chop rind like any other vegetable and add to indian curry</t>
  </si>
  <si>
    <t>https://www.bonappetit.com/recipe/pickled-watermelon-rind</t>
  </si>
  <si>
    <t>What is my waste savings? (lbs.)</t>
  </si>
  <si>
    <t>Don't source full lobsters if only serving lobster tails</t>
  </si>
  <si>
    <t xml:space="preserve">Use leftover Lobster pieces or "weak" lobsters in lobster base or bisque, freeze until there's an application.  </t>
  </si>
  <si>
    <t>There is a technique to remove claw, knuckles and tails while still in a raw state to allow reuse or composting of the remaining raw body. Don't overbuy, very perishable.</t>
  </si>
  <si>
    <t>Body, Claw, Tail meat are edible. Shells can be repurposed.</t>
  </si>
  <si>
    <t>https://www.marksdailyapple.com/lamb-with-blueberry-wine-reduction/</t>
  </si>
  <si>
    <t>blueberry wine sauce for lamb chop</t>
  </si>
  <si>
    <t>Leaves best in cooked applications like sautéed, stir fried or boiled to soften and reduce spiny texture. Can be consumed raw as salad greens or used in soups, stews, gumbos or curries.  They have a thickening effect and can be boiled for tea</t>
  </si>
  <si>
    <t>Okra Leaf soup</t>
  </si>
  <si>
    <t>https://chuliciousblog.com/fresh-okra-leaves-soup/</t>
  </si>
  <si>
    <t>https://www.cookinglight.com/recipes/whole-stuffed-roasted-pumpkin</t>
  </si>
  <si>
    <t>Stuffed and Roasted young pumpkin</t>
  </si>
  <si>
    <t>https://www.allrecipes.com/recipe/241308/fresh-raspberry-sauce/</t>
  </si>
  <si>
    <t>apricot chia seed jam</t>
  </si>
  <si>
    <t>https://acleanbake.com/apricot-jam/</t>
  </si>
  <si>
    <t>https://www.epicurious.com/recipes/food/views/Nectarine-Lime-Curd-Tart-with-a-Brown-Sugar-Crust-15128</t>
  </si>
  <si>
    <t>Blended nectarine and lime curd tart</t>
  </si>
  <si>
    <t>https://foodwastefeast.com/recipes/2018/5/21/fruit-galette-with-bruised-and-irregular-peaches</t>
  </si>
  <si>
    <t>Bruised Peach Galette</t>
  </si>
  <si>
    <t>Quick Pickles</t>
  </si>
  <si>
    <t>https://foodwastefeast.com/recipes/2018/4/15/quick-pickles</t>
  </si>
  <si>
    <t>http://www.stopfoodwaste.org/tips/eat/preserved-lemons</t>
  </si>
  <si>
    <t>Preserved Lemons</t>
  </si>
  <si>
    <t>Candy the peel</t>
  </si>
  <si>
    <t>The entire ingredient is edible, including the peel, pith and seeds. The pith can be bitter and the seeds can be challenging to repurpose.</t>
  </si>
  <si>
    <t>If you remove the peel and pith, zest the fruit to get another use out of it and add flavor to the dish. Add peels to grains while cooking for a bright, lemony flavor.</t>
  </si>
  <si>
    <t>If you remove the peel and pith, zest the fruit to get another use out of it and add flavor to the dish. Add peels to grains while cooking for a bright, limey flavor.</t>
  </si>
  <si>
    <t>If you remove the peel and pith, zest the fruit to get another use out of it and add flavor to the dish. Add peels to grains while cooking for a bright, grapfruit flavor.</t>
  </si>
  <si>
    <t>Use any leftover pieces of lemon to squeeze out the juice and use to de-calcify any kitchen equipment such as stainless steel sink.</t>
  </si>
  <si>
    <t>The skin is edible</t>
  </si>
  <si>
    <t>Add to any dish for a bright, citrus flavor</t>
  </si>
  <si>
    <t>https://www.realsimple.com/food-recipes/browse-all-recipes/braised-endive?crlt=%5Bobject%20Object%5D&amp;crlt.pid=camp.DrnEyV0sCaeU</t>
  </si>
  <si>
    <t>https://www.respectfood.com/article/how-to-reduce-waste-by-getting-the-most-out-of-your-coconut/</t>
  </si>
  <si>
    <t>Use coconut shell as bowl for fruit salad or acai bowl</t>
  </si>
  <si>
    <t xml:space="preserve">The liquid and meat inside of coconut are edible. The shell can be repurposed for other items. </t>
  </si>
  <si>
    <t>Save coconut fibre / shell for garnish</t>
  </si>
  <si>
    <t>https://www.healthyseasonalrecipes.com/what-to-do-with-beet-greens-and-a-recipe-for-beet-green-salad-with-sherry-vinaigrette-and-feta/</t>
  </si>
  <si>
    <t>https://www.onceuponachef.com/recipes/spring-risotto-with-asparagus-peas.html</t>
  </si>
  <si>
    <t>Coconut acorn squash soup garnished with toasted acorn squash seeds and served in an acorn squash bowl</t>
  </si>
  <si>
    <t>https://rootsreboot.com/blog1/acorn-squash-bowls</t>
  </si>
  <si>
    <t>Store with towel or paper towel to reduce excess moisture</t>
  </si>
  <si>
    <t>https://minimalistbaker.com/smoky-harissa-eggplant-dip/</t>
  </si>
  <si>
    <t>Smoky, Harissa eggplant dip</t>
  </si>
  <si>
    <t>Slice, salt, and roast to remove bitterness and add smoky flavor</t>
  </si>
  <si>
    <t>The entire ingredient is edible, including the hearts and external leaves</t>
  </si>
  <si>
    <t>Boil leaves with olive oil and lemon for a bright side dish</t>
  </si>
  <si>
    <t>The entire ingredient is edible, including the skin. Although it grows more bitter as it matures.</t>
  </si>
  <si>
    <t>The entire ingredient is edible, including the skin, seeds, young leaves and flowers.</t>
  </si>
  <si>
    <t>https://www.livestrong.com/article/475209-how-to-cook-zucchini-leaves/</t>
  </si>
  <si>
    <t>Sautee or blend young zucchini leaves into dip</t>
  </si>
  <si>
    <t>Mature leaves are bitter and do not add to dish</t>
  </si>
  <si>
    <t>The entire ingredient is edible.</t>
  </si>
  <si>
    <t>Purchase whole cuts with bones, often cheaper and bones can be used to make broth.</t>
  </si>
  <si>
    <t>Can be ground and mixed with other ingredients.</t>
  </si>
  <si>
    <t>The meat and liquid are edible. The shell is difficult to repurpose.</t>
  </si>
  <si>
    <t>Use shells for plating</t>
  </si>
  <si>
    <t>Send Shells to Chesapeake Bay Foundation to restore reefs</t>
  </si>
  <si>
    <t>https://www.cbf.org/how-we-save-the-bay/programs-initiatives/maryland/oyster-restoration/save-oyster-shells.html</t>
  </si>
  <si>
    <t xml:space="preserve">Skin can be fried or dehydrated for chips </t>
  </si>
  <si>
    <t>Fish skin is a good addition to pet foods</t>
  </si>
  <si>
    <t>The meat and skin are edible. Bones should be removed to avoid choking hazard.</t>
  </si>
  <si>
    <t>Create fish stock and freeze for future use.</t>
  </si>
  <si>
    <t>https://www.farmersalmanac.com/uses-onion-garlic-skins-30580</t>
  </si>
  <si>
    <t>Add ground skins as powder to bread dough for a mild taste.</t>
  </si>
  <si>
    <t>Roast Garlic with skin on to incorporate nutrients into cloves</t>
  </si>
  <si>
    <t>Garlic Skin broth</t>
  </si>
  <si>
    <t>Add skins to broth or rice for added nutrients and taste. Freeze for future use.</t>
  </si>
  <si>
    <t>No need to peel for teas, drink, and marinades</t>
  </si>
  <si>
    <t>Hot Peppers</t>
  </si>
  <si>
    <t>https://www.compostandcava.com/home/diy-red-pepper-flakes</t>
  </si>
  <si>
    <t>Red Pepper flakes</t>
  </si>
  <si>
    <t>Roast peppers and add to any meal to increase spice.</t>
  </si>
  <si>
    <t>Dehydrate and grind peppers</t>
  </si>
  <si>
    <t>Roasted Red pepper and walnut dip</t>
  </si>
  <si>
    <t>https://food.cloud/must-know-tips-ensure-never-waste-peppers/</t>
  </si>
  <si>
    <t>https://www.delish.com/cooking/recipe-ideas/a25621667/spinach-soup-recipe/</t>
  </si>
  <si>
    <t>Spinach Soup</t>
  </si>
  <si>
    <t>Find recipes with wilted spinach to use up any leaves that are close to the edge.</t>
  </si>
  <si>
    <t>Wilted Romaine Cream Sauce</t>
  </si>
  <si>
    <t>https://www.ediblemanhattan.com/recipes/food-waste-roamaine-lettuce-mads-refslund-tama-matsuoka-wong/</t>
  </si>
  <si>
    <t>http://www.balancedkitchen.com/2017/04/potato-skin-crisps-and-4-easy-ways-to-reduce-food-waste/</t>
  </si>
  <si>
    <t>Potato Crisps</t>
  </si>
  <si>
    <t>https://www.mushroomsonthemenu.com/2017/04/reducing-food-waste-reduce-reuse-upcycle/</t>
  </si>
  <si>
    <t>Mushroom Meat Substitute examples</t>
  </si>
  <si>
    <t>Provide heart- healthy nutrients and umami flavor in dishes</t>
  </si>
  <si>
    <t>Unprocessed vs. Processed Calculator</t>
  </si>
  <si>
    <t>Goals:</t>
  </si>
  <si>
    <r>
      <t>2. For each selected ingredient, provide</t>
    </r>
    <r>
      <rPr>
        <b/>
        <sz val="11"/>
        <color theme="1"/>
        <rFont val="Calibri"/>
        <family val="2"/>
        <scheme val="minor"/>
      </rPr>
      <t xml:space="preserve"> </t>
    </r>
    <r>
      <rPr>
        <sz val="11"/>
        <color theme="1"/>
        <rFont val="Calibri"/>
        <family val="2"/>
        <scheme val="minor"/>
      </rPr>
      <t xml:space="preserve">opportunities to </t>
    </r>
    <r>
      <rPr>
        <b/>
        <sz val="11"/>
        <color theme="1"/>
        <rFont val="Calibri"/>
        <family val="2"/>
        <scheme val="minor"/>
      </rPr>
      <t xml:space="preserve">reduce waste, repurpose unused materials, and </t>
    </r>
    <r>
      <rPr>
        <b/>
        <u/>
        <sz val="11"/>
        <color theme="1"/>
        <rFont val="Calibri"/>
        <family val="2"/>
        <scheme val="minor"/>
      </rPr>
      <t>save money on supplies.</t>
    </r>
  </si>
  <si>
    <r>
      <t xml:space="preserve">1. Provide a comparative tool for </t>
    </r>
    <r>
      <rPr>
        <b/>
        <sz val="11"/>
        <color theme="1"/>
        <rFont val="Calibri"/>
        <family val="2"/>
        <scheme val="minor"/>
      </rPr>
      <t>chefs, kitchen managers, and procurement supervisors</t>
    </r>
    <r>
      <rPr>
        <sz val="11"/>
        <color theme="1"/>
        <rFont val="Calibri"/>
        <family val="2"/>
        <scheme val="minor"/>
      </rPr>
      <t xml:space="preserve"> to determine </t>
    </r>
    <r>
      <rPr>
        <u/>
        <sz val="11"/>
        <color theme="1"/>
        <rFont val="Calibri"/>
        <family val="2"/>
        <scheme val="minor"/>
      </rPr>
      <t>cost efficient and low waste options</t>
    </r>
    <r>
      <rPr>
        <sz val="11"/>
        <color theme="1"/>
        <rFont val="Calibri"/>
        <family val="2"/>
        <scheme val="minor"/>
      </rPr>
      <t>.</t>
    </r>
  </si>
  <si>
    <t>How to Use:</t>
  </si>
  <si>
    <t>Cells highlighted in gold require inputs, either dropdown or short answer.</t>
  </si>
  <si>
    <t>Answers require:</t>
  </si>
  <si>
    <t>Purpose:</t>
  </si>
  <si>
    <r>
      <t xml:space="preserve">1. Average information on </t>
    </r>
    <r>
      <rPr>
        <b/>
        <sz val="11"/>
        <color theme="1"/>
        <rFont val="Calibri"/>
        <family val="2"/>
        <scheme val="minor"/>
      </rPr>
      <t>weight</t>
    </r>
    <r>
      <rPr>
        <sz val="11"/>
        <color theme="1"/>
        <rFont val="Calibri"/>
        <family val="2"/>
        <scheme val="minor"/>
      </rPr>
      <t xml:space="preserve"> and</t>
    </r>
    <r>
      <rPr>
        <b/>
        <sz val="11"/>
        <color theme="1"/>
        <rFont val="Calibri"/>
        <family val="2"/>
        <scheme val="minor"/>
      </rPr>
      <t xml:space="preserve"> cost </t>
    </r>
    <r>
      <rPr>
        <sz val="11"/>
        <color theme="1"/>
        <rFont val="Calibri"/>
        <family val="2"/>
        <scheme val="minor"/>
      </rPr>
      <t xml:space="preserve">of sourcing unprocessed goods (case of whole, raw artichokes) vs. processed goods (case of marinated artichoke hearts). </t>
    </r>
  </si>
  <si>
    <t>Bottom Line:</t>
  </si>
  <si>
    <t>The cost effective choice will be highlighted Green.</t>
  </si>
  <si>
    <r>
      <t>2.</t>
    </r>
    <r>
      <rPr>
        <b/>
        <sz val="11"/>
        <color theme="1"/>
        <rFont val="Calibri"/>
        <family val="2"/>
        <scheme val="minor"/>
      </rPr>
      <t xml:space="preserve"> Cost of labor per hour</t>
    </r>
    <r>
      <rPr>
        <sz val="11"/>
        <color theme="1"/>
        <rFont val="Calibri"/>
        <family val="2"/>
        <scheme val="minor"/>
      </rPr>
      <t xml:space="preserve"> and </t>
    </r>
    <r>
      <rPr>
        <b/>
        <sz val="11"/>
        <color theme="1"/>
        <rFont val="Calibri"/>
        <family val="2"/>
        <scheme val="minor"/>
      </rPr>
      <t>estimated time</t>
    </r>
    <r>
      <rPr>
        <sz val="11"/>
        <color theme="1"/>
        <rFont val="Calibri"/>
        <family val="2"/>
        <scheme val="minor"/>
      </rPr>
      <t xml:space="preserve"> it would take to prep selected ingredient.</t>
    </r>
  </si>
  <si>
    <r>
      <t xml:space="preserve">1. You could potentially </t>
    </r>
    <r>
      <rPr>
        <b/>
        <sz val="11"/>
        <color theme="1"/>
        <rFont val="Calibri"/>
        <family val="2"/>
        <scheme val="minor"/>
      </rPr>
      <t>spend less</t>
    </r>
    <r>
      <rPr>
        <sz val="11"/>
        <color theme="1"/>
        <rFont val="Calibri"/>
        <family val="2"/>
        <scheme val="minor"/>
      </rPr>
      <t xml:space="preserve"> on processed goods that don't require prep, and</t>
    </r>
    <r>
      <rPr>
        <b/>
        <sz val="11"/>
        <color theme="1"/>
        <rFont val="Calibri"/>
        <family val="2"/>
        <scheme val="minor"/>
      </rPr>
      <t xml:space="preserve"> avoid the cost</t>
    </r>
    <r>
      <rPr>
        <sz val="11"/>
        <color theme="1"/>
        <rFont val="Calibri"/>
        <family val="2"/>
        <scheme val="minor"/>
      </rPr>
      <t xml:space="preserve"> of hauling wasted trimmings to the local compost.</t>
    </r>
  </si>
  <si>
    <r>
      <t xml:space="preserve">2. Some ingredients provide multiple uses. Prepping ingredients in-house could </t>
    </r>
    <r>
      <rPr>
        <b/>
        <u/>
        <sz val="11"/>
        <color theme="1"/>
        <rFont val="Calibri"/>
        <family val="2"/>
        <scheme val="minor"/>
      </rPr>
      <t>save money</t>
    </r>
    <r>
      <rPr>
        <sz val="11"/>
        <color theme="1"/>
        <rFont val="Calibri"/>
        <family val="2"/>
        <scheme val="minor"/>
      </rPr>
      <t xml:space="preserve"> on procurement by </t>
    </r>
    <r>
      <rPr>
        <b/>
        <sz val="11"/>
        <color theme="1"/>
        <rFont val="Calibri"/>
        <family val="2"/>
        <scheme val="minor"/>
      </rPr>
      <t>repurposing materials into multiple dishes.</t>
    </r>
  </si>
  <si>
    <t>Secondary Use Suggestions</t>
  </si>
  <si>
    <t>Reduction Tips</t>
  </si>
  <si>
    <t>Sample Dish and Source</t>
  </si>
  <si>
    <t>Description of selected item, highlighting which parts are edible / inedible.</t>
  </si>
  <si>
    <r>
      <rPr>
        <b/>
        <sz val="11"/>
        <color theme="1"/>
        <rFont val="Calibri"/>
        <family val="2"/>
        <scheme val="minor"/>
      </rPr>
      <t xml:space="preserve">Techniques to make use of both edible and inedible portions of item. </t>
    </r>
    <r>
      <rPr>
        <sz val="11"/>
        <color theme="1"/>
        <rFont val="Calibri"/>
        <family val="2"/>
        <scheme val="minor"/>
      </rPr>
      <t>Every item has at least one, and up to three food waste reduction tactics.</t>
    </r>
  </si>
  <si>
    <t>Follow the link to find resources to save time and money on sourcing alternative ingredients by repurposing what is available.</t>
  </si>
  <si>
    <r>
      <t xml:space="preserve">The weight that you recovered is highlighted in green. You have the opportunity to </t>
    </r>
    <r>
      <rPr>
        <b/>
        <sz val="11"/>
        <color theme="1"/>
        <rFont val="Calibri"/>
        <family val="2"/>
        <scheme val="minor"/>
      </rPr>
      <t>save money</t>
    </r>
    <r>
      <rPr>
        <sz val="11"/>
        <color theme="1"/>
        <rFont val="Calibri"/>
        <family val="2"/>
        <scheme val="minor"/>
      </rPr>
      <t xml:space="preserve"> by not disposing of it, and therefore the opportunity to </t>
    </r>
    <r>
      <rPr>
        <b/>
        <sz val="11"/>
        <color theme="1"/>
        <rFont val="Calibri"/>
        <family val="2"/>
        <scheme val="minor"/>
      </rPr>
      <t>make money</t>
    </r>
    <r>
      <rPr>
        <sz val="11"/>
        <color theme="1"/>
        <rFont val="Calibri"/>
        <family val="2"/>
        <scheme val="minor"/>
      </rPr>
      <t xml:space="preserve"> by repurposing it.</t>
    </r>
  </si>
  <si>
    <t>https://foodwastefeast.com/fresh-herbs</t>
  </si>
  <si>
    <t>Pea green salad with delicate vinagrette</t>
  </si>
  <si>
    <t>https://www.tastingtable.com/cook/national/leftover-cheese-rinds-soup-stock-food-waste</t>
  </si>
  <si>
    <t>See Source for a variety of solutions</t>
  </si>
  <si>
    <t>https://food52.com/blog/11543-5-ways-to-use-a-spent-vanilla-bean-pod</t>
  </si>
  <si>
    <t>https://www.respectfood.com/article/the-sour-upcycle-lets-keep-lemon-peels-to-reduce-food-waste/</t>
  </si>
  <si>
    <t>Freeze peels for future use - zest, garnish, infusion.</t>
  </si>
  <si>
    <t>Wilted Chard Fried Rice</t>
  </si>
  <si>
    <t>https://foodwastefeast.com/recipes/2018/4/15/endlessly-customizable-fried-rice</t>
  </si>
  <si>
    <t>Fridge Cleanout Frittata</t>
  </si>
  <si>
    <t>https://foodwastefeast.com/recipes/2018/4/10/fridge-cleanout-frittata</t>
  </si>
  <si>
    <t xml:space="preserve">Use-It-Up Creamy Tomato Soup </t>
  </si>
  <si>
    <t>https://foodwastefeast.com/recipes/2018/9/6/use-it-up-creamy-tomato-soup?rq=tomato</t>
  </si>
  <si>
    <t>Blend whole tomato (including stem and leaves) into creamy tomato soup, add ketchup instead of tomato paste + sugar</t>
  </si>
  <si>
    <t>Freeze for future use.</t>
  </si>
  <si>
    <t>Braised Endives</t>
  </si>
  <si>
    <t>Veal Meatloaf</t>
  </si>
  <si>
    <t>https://www.foodnetwork.com/recipes/michael-symon/veal-meatloaf-recipe-1927275</t>
  </si>
  <si>
    <t>https://www.rd.com/home/cleaning-organizing/150-household-uses-for-vinegar/</t>
  </si>
  <si>
    <t>Use-Up-All-The-Veggies Soup</t>
  </si>
  <si>
    <t>https://foodwastefeast.com/recipes/2018/7/5/use-up-all-the-veggies-soup</t>
  </si>
  <si>
    <t>https://www.seriouseats.com/2018/04/stop-tossing-out-those-mango-pits-and-peels-and-make-this-no-cook-syrup-instead.html</t>
  </si>
  <si>
    <t>Mango Syrup from Pits and Skins</t>
  </si>
  <si>
    <t>Blend mango that is overly soft into smoothie or dressing.</t>
  </si>
  <si>
    <t>Freeze sliced mango for future use.</t>
  </si>
  <si>
    <t>Filipino Icebox cake with sliced mango can be prepared and freezed for future use.</t>
  </si>
  <si>
    <t>https://www.kidspot.com.au/lifestyle/home/home-solutions/24-ways-to-use-up-orange-peel/news-story/23f82d6451318199fb818b3b08e7e6aa</t>
  </si>
  <si>
    <t>The entire ingredient can be utilized. Flesh is edible, Pit and skin can be repurposed</t>
  </si>
  <si>
    <t>The entire ingredient is edible - skin, flesh, and seeds. If present, leaves can be used for decoration</t>
  </si>
  <si>
    <t>The entire ingredient can be utilized. Segments are edible, pith and rind can be repurposed</t>
  </si>
  <si>
    <t>Freeze segments to blend in smoothies or sauces</t>
  </si>
  <si>
    <t xml:space="preserve">Zest peel </t>
  </si>
  <si>
    <t>Heat peel to excrete oils and use in various recipes</t>
  </si>
  <si>
    <t>https://www.foodnetwork.com/recipes/michael-symon/veal-meatloaf-recipe-1927276</t>
  </si>
  <si>
    <t>https://www.foodnetwork.com/recipes/michael-symon/veal-meatloaf-recipe-1927277</t>
  </si>
  <si>
    <t>https://www.foodnetwork.com/recipes/michael-symon/veal-meatloaf-recipe-1927278</t>
  </si>
  <si>
    <t>https://www.foodnetwork.com/recipes/michael-symon/veal-meatloaf-recipe-1927279</t>
  </si>
  <si>
    <t>https://www.foodnetwork.com/recipes/michael-symon/veal-meatloaf-recipe-1927280</t>
  </si>
  <si>
    <t>https://www.foodnetwork.com/recipes/michael-symon/veal-meatloaf-recipe-1927281</t>
  </si>
  <si>
    <t>https://allourway.com/spicy-baked-venison-meatballs/</t>
  </si>
  <si>
    <t>Venison Meatballs</t>
  </si>
  <si>
    <t>https://foodwastefeast.com/recipes/2018/4/17/kitchen-scrap-vegetable-stock-or-meat-stock?rq=stock</t>
  </si>
  <si>
    <t>Kitchen Scrap Stock</t>
  </si>
  <si>
    <t>https://www.theprairiehomestead.com/2015/02/how-to-make-apple-cider-vinegar.html</t>
  </si>
  <si>
    <t>Clean skin carefully and prep the full apple with peel on.  Or add to hot water and use as a cleaning agent due to apple acidity. Skin and core can make cake or tea.</t>
  </si>
  <si>
    <t>Fruit Vinegar</t>
  </si>
  <si>
    <t>https://www.foodrepublic.com/recipes/make-fruit-vinegar/</t>
  </si>
  <si>
    <t>https://foodwastefeast.com/recipes/2018/4/15/quick-pickles?rq=quick%20pickles</t>
  </si>
  <si>
    <t>Remove Stems</t>
  </si>
  <si>
    <t>Freeze extras near spoilage, add to stock.</t>
  </si>
  <si>
    <t>https://www.theprairiehomestead.com/2012/02/how-to-make-homemade-breadcrumbs.html</t>
  </si>
  <si>
    <t>Bread Crumbs</t>
  </si>
  <si>
    <t>Freeze for smoothies or garnish</t>
  </si>
  <si>
    <t>Berry Sauce</t>
  </si>
  <si>
    <t>https://www.seriouseats.com/recipes/2017/01/kale-salad-slow-roasted-grapes-walnuts-blue-cheese-recipe.html</t>
  </si>
  <si>
    <t>Kale Salad with Oven-Dried Grapes</t>
  </si>
  <si>
    <t>https://zerowastechef.com/2016/01/28/10-ideas-to-rescue-citrus-peels/</t>
  </si>
  <si>
    <t>Look into investing in milk dispenser</t>
  </si>
  <si>
    <t>How to save milk</t>
  </si>
  <si>
    <t>https://www.realsimple.com/food-recipes/shopping-storing/food/milk-storage-mistake</t>
  </si>
  <si>
    <t>Coffee Ice Cubes</t>
  </si>
  <si>
    <t>https://www.delish.com/cooking/recipe-ideas/recipes/a53453/coffee-ice-cubes-recipe/</t>
  </si>
  <si>
    <t>Steak with Roast Potatoes and Radishes</t>
  </si>
  <si>
    <t>https://foodwastefeast.com/recipes/2018/6/15/steak-with-roast-potatoes-and-radishes-and-radish-green-salsa-verde</t>
  </si>
  <si>
    <t>https://www.allrecipes.com/recipe/174210/super-easy-stir-fried-cabbage/</t>
  </si>
  <si>
    <t>https://hurrythefoodup.com/worlds-simplest-pancake-recipe/</t>
  </si>
  <si>
    <t>Freeze overripe bananas. Add to smoothies or carmelize for desserts</t>
  </si>
  <si>
    <t>Gluten Free pancakes (banana and egg)</t>
  </si>
  <si>
    <t>https://www.marthastewart.com/333882/baked-plantain-chips</t>
  </si>
  <si>
    <t>Baked Plantain Chips</t>
  </si>
  <si>
    <t>https://www.newlifeonahomestead.com/preserving-cherries-use-cherry-pits/</t>
  </si>
  <si>
    <t>The skin and meat are edible. Pits can be repurposed in a variety of options, see link.</t>
  </si>
  <si>
    <t>Dehydrate or freeze flesh for future use.</t>
  </si>
  <si>
    <t>See Source to repurpose pits</t>
  </si>
  <si>
    <t>Freeze for use in kitchen stock.</t>
  </si>
  <si>
    <t>https://foodwastefeast.com/recipes/2018/6/7/hearty-greens-caesar-with-crispy-chickpeas-and-lentils</t>
  </si>
  <si>
    <t>Add stalks to blended soup or cook into stock</t>
  </si>
  <si>
    <t>Shredded Sprouts in Heart Greens Caesar</t>
  </si>
  <si>
    <t>Frozen Wine Ice Cubes</t>
  </si>
  <si>
    <t>https://www.foodandwine.com/drinks/wine-ice-cubes-cooking-staple-you-didn-t-know-you-needed</t>
  </si>
  <si>
    <t>Shrimp Stock</t>
  </si>
  <si>
    <t>https://www.simplyscratch.com/2016/08/homemade-shrimp-stock.html</t>
  </si>
  <si>
    <t>https://skillet.lifehacker.com/how-to-collect-store-and-cook-with-bacon-grease-1833410977</t>
  </si>
  <si>
    <t xml:space="preserve"> -</t>
  </si>
  <si>
    <t>Bacon Grease Ice Cubes</t>
  </si>
  <si>
    <t>Pomegranate Peel Tea</t>
  </si>
  <si>
    <t>http://theinnozablog.blogspot.com/2017/03/pomegranates-peel-tea-diy.html</t>
  </si>
  <si>
    <t xml:space="preserve">The seeds are edible. </t>
  </si>
  <si>
    <t>Freeze seeds for future use.</t>
  </si>
  <si>
    <t>Dehydrate seeds, grind and add to chutneys or curries.</t>
  </si>
  <si>
    <t>Fish Stock</t>
  </si>
  <si>
    <t>https://www.bonappetit.com/recipe/easy-fish-stock</t>
  </si>
  <si>
    <t>Hard Boiled eggs</t>
  </si>
  <si>
    <t>Boil eggs before they go bad to use in a variety of dishes.</t>
  </si>
  <si>
    <t>https://www.simplyrecipes.com/recipes/how_to_make_perfect_hard_boiled_eggs/</t>
  </si>
  <si>
    <t>Use rind as garnish</t>
  </si>
  <si>
    <t>Cantaloupe Sorbet</t>
  </si>
  <si>
    <t>https://www.asweetpeachef.com/cantaloupe-sorbet/</t>
  </si>
  <si>
    <t>Honeydew margaritas</t>
  </si>
  <si>
    <t>https://cookieandkate.com/fresh-honeydew-margaritas/</t>
  </si>
  <si>
    <t>https://www.bonappetit.com/test-kitchen/ingredients/article/not-bad-kale-stems</t>
  </si>
  <si>
    <t>Stems can be charred, blanched, fermented, sautéed</t>
  </si>
  <si>
    <t>Pickle stems</t>
  </si>
  <si>
    <t>The entire ingredient is edible and has multiple uses.</t>
  </si>
  <si>
    <t>If wilting, soak in cold water to revive.</t>
  </si>
  <si>
    <t>Squeeze half a lemon over wilted leaves to rejuvenate leaves.</t>
  </si>
  <si>
    <t>Lobster stock</t>
  </si>
  <si>
    <t>https://www.thespruceeats.com/how-to-make-lobster-stock-1300807</t>
  </si>
  <si>
    <t>https://food-hacks.wonderhowto.com/how-to/make-soggy-wilted-lettuce-other-leafy-greens-edible-again-0152940/</t>
  </si>
  <si>
    <t>Wilted Lettuce Remedies</t>
  </si>
  <si>
    <t>Avocado seeds can be blended into smoothies.</t>
  </si>
  <si>
    <t>https://www.mnn.com/food/healthy-eating/blogs/7-ways-to-use-an-avocado-pit</t>
  </si>
  <si>
    <t>https://www.thekitchn.com/wait-dont-toss-those-strawberry-tops-245086</t>
  </si>
  <si>
    <t>Strawberry Infused water/ vinegar/ liquor</t>
  </si>
  <si>
    <t>Fresh beans added to salads or entrees</t>
  </si>
  <si>
    <t>https://www.foodandwine.com/recipes/lima-bean-hummus</t>
  </si>
  <si>
    <t>Lima Bean Hummus</t>
  </si>
  <si>
    <t>The entire ingredient is edible including the skin and seeds.</t>
  </si>
  <si>
    <t>Save papaya seeds. Dry and grind to include as a black pepper substitute</t>
  </si>
  <si>
    <t>https://www.thespruceeats.com/edible-and-zesty-papaya-seeds-3984847</t>
  </si>
  <si>
    <t>Papaya Seed Spice</t>
  </si>
  <si>
    <t>If figs are getting soft, make into jam or chutney</t>
  </si>
  <si>
    <t>Honey Roasted Fig Ice Cream</t>
  </si>
  <si>
    <t>https://www.deliciouseveryday.com/honey-roasted-fig-ice-cream/</t>
  </si>
  <si>
    <t>Prickly Pear</t>
  </si>
  <si>
    <t>The meat and seeds are edible. The fleshy skin is best removed in case of cactus spines still present on fruit.</t>
  </si>
  <si>
    <t>Juice prickle pears that are near spoilage for use in cocktails</t>
  </si>
  <si>
    <t>Prickly Pear Paletas</t>
  </si>
  <si>
    <t>https://www.foodandwine.com/recipes/prickly-pear-paletas</t>
  </si>
  <si>
    <t>Dry and grind seeds into flour - high in protein and gluten free</t>
  </si>
  <si>
    <t>Marinate leftover artichokes</t>
  </si>
  <si>
    <t>https://www.evankleiman.com/artichokes-dont-forget-the-stems/</t>
  </si>
  <si>
    <t>Artichoke Stem Salad</t>
  </si>
  <si>
    <t>Blend stems into soup</t>
  </si>
  <si>
    <t>The meat is edible, often sauteed, fried or used in soups.</t>
  </si>
  <si>
    <t>There are few options to repurpose bones, send to compost.</t>
  </si>
  <si>
    <t>Frog legs are often purchased frozen. If not, freeze until ready for use.</t>
  </si>
  <si>
    <t>Simple Sauteed Frog Legs</t>
  </si>
  <si>
    <t>https://www.food.com/recipe/simple-sauteed-frogs-legs-40405</t>
  </si>
  <si>
    <t>Crawfish Stock</t>
  </si>
  <si>
    <t>https://www.sweetdaddy-d.com/homemade-crawfish-stock/</t>
  </si>
  <si>
    <t>The meat in tail and body are edible. Shells can be repurposed for seafood stock.</t>
  </si>
  <si>
    <t>Shells hold immense flavor - simmer to create stock</t>
  </si>
  <si>
    <t>https://www.simplyrecipes.com/recipes/how_to_make_shellfish_stock/</t>
  </si>
  <si>
    <t>Shellfish Stock</t>
  </si>
  <si>
    <t>https://www.bonappetit.com/recipes/slideshow/26-clam-recipes-steaming-grilling-needs</t>
  </si>
  <si>
    <t xml:space="preserve">See Source for a variety of solutions with and without shells. </t>
  </si>
  <si>
    <t>The meat in shells are edible. Shells can be shattered and composted.</t>
  </si>
  <si>
    <t>The meat is edible. Shells can be repurposed for seafood stock.</t>
  </si>
  <si>
    <t>Due to the time and labor intensive process to remove meat from shell, it might be best to purchase pre-processed.</t>
  </si>
  <si>
    <t>Shells often used as garnish in dish.</t>
  </si>
  <si>
    <t>Lamb breast is fatty but flavorsome. Cook slowly and fat will melt off and leave meat tender.</t>
  </si>
  <si>
    <t>Sometimes bone-in cut. Cook with bone in or use bone to make stock.</t>
  </si>
  <si>
    <t>Chops are plump, genreally lean, and used in a variety of meals.</t>
  </si>
  <si>
    <t>Cook bone in for tender and flavorful result.</t>
  </si>
  <si>
    <t>Use bone for broth.</t>
  </si>
  <si>
    <t>Repurpose lamb into wraps, salads, gozleme, or pilaf.</t>
  </si>
  <si>
    <t>Smaller cut of meat, often mostly bone</t>
  </si>
  <si>
    <t>From one side of lumbar area, loin is mostly muscle and is entirely edible.</t>
  </si>
  <si>
    <t>Grind up and freeze for future use.</t>
  </si>
  <si>
    <t>Prolong use by grinding meat for future use.</t>
  </si>
  <si>
    <t>Loin chops are equivalent of the sirloin of beef.</t>
  </si>
  <si>
    <t>Rib meat is flavorful. Bones are challenging to repurpose</t>
  </si>
  <si>
    <t>Lamb meat can be repurposed in a variety of dishes.</t>
  </si>
  <si>
    <t>https://www.bbcgoodfood.com/howto/guide/what-do-leftover-lamb</t>
  </si>
  <si>
    <t>Bones can be composted</t>
  </si>
  <si>
    <t>Lean meat, often without bones.</t>
  </si>
  <si>
    <t>https://foodwastefeast.com/recipes/2018/5/27/a-banh-mi-inspired-sandwich-from-a-leftover-charcuterie-board</t>
  </si>
  <si>
    <t>Leftover Pork Banh Mi</t>
  </si>
  <si>
    <t>Chicken Stock</t>
  </si>
  <si>
    <t>https://thefoodiephysician.com/tips-for-reducing-food-waste-and-homemade-chicken-stock-recipe/</t>
  </si>
  <si>
    <t>https://www.seriouseats.com/recipes/2020/01/brown-duck-stock-recipe.html</t>
  </si>
  <si>
    <t>Duck Stock</t>
  </si>
  <si>
    <t>Turkey Stock</t>
  </si>
  <si>
    <t>https://www.thekitchn.com/how-to-make-turkey-stock-237636</t>
  </si>
  <si>
    <t>Beef Stock</t>
  </si>
  <si>
    <t>https://www.epicurious.com/recipes/food/views/beef-stock-355050</t>
  </si>
  <si>
    <t>https://www.epicurious.com/recipes/food/views/beef-stock-355051</t>
  </si>
  <si>
    <t>https://www.epicurious.com/recipes/food/views/beef-stock-355052</t>
  </si>
  <si>
    <t>https://www.epicurious.com/recipes/food/views/beef-stock-355053</t>
  </si>
  <si>
    <t>https://www.epicurious.com/recipes/food/views/beef-stock-355054</t>
  </si>
  <si>
    <t>https://www.epicurious.com/recipes/food/views/beef-stock-355055</t>
  </si>
  <si>
    <t>https://www.epicurious.com/recipes/food/views/beef-stock-355056</t>
  </si>
  <si>
    <t>https://www.epicurious.com/recipes/food/views/beef-stock-355057</t>
  </si>
  <si>
    <t>https://www.epicurious.com/recipes/food/views/beef-stock-355058</t>
  </si>
  <si>
    <t>https://www.epicurious.com/recipes/food/views/beef-stock-355059</t>
  </si>
  <si>
    <t>https://www.epicurious.com/recipes/food/views/beef-stock-355060</t>
  </si>
  <si>
    <t>https://www.epicurious.com/recipes/food/views/beef-stock-355061</t>
  </si>
  <si>
    <t>https://www.epicurious.com/recipes/food/views/beef-stock-355062</t>
  </si>
  <si>
    <t>https://www.epicurious.com/recipes/food/views/beef-stock-355063</t>
  </si>
  <si>
    <t>https://www.epicurious.com/recipes/food/views/beef-stock-355064</t>
  </si>
  <si>
    <t>https://www.epicurious.com/recipes/food/views/beef-stock-355065</t>
  </si>
  <si>
    <t>https://www.epicurious.com/recipes/food/views/beef-stock-355066</t>
  </si>
  <si>
    <t>https://www.epicurious.com/recipes/food/views/beef-stock-355067</t>
  </si>
  <si>
    <t>https://www.epicurious.com/recipes/food/views/beef-stock-355068</t>
  </si>
  <si>
    <t>https://www.epicurious.com/recipes/food/views/beef-stock-355069</t>
  </si>
  <si>
    <t>https://www.epicurious.com/recipes/food/views/beef-stock-355070</t>
  </si>
  <si>
    <t>https://www.epicurious.com/recipes/food/views/beef-stock-355071</t>
  </si>
  <si>
    <t>https://www.epicurious.com/recipes/food/views/beef-stock-355072</t>
  </si>
  <si>
    <t>https://www.epicurious.com/recipes/food/views/beef-stock-355073</t>
  </si>
  <si>
    <t>https://www.epicurious.com/recipes/food/views/beef-stock-355074</t>
  </si>
  <si>
    <t>The entire ingredient is edible. Contains a lot of connective tissue, collagen, that partially melts during cooking.</t>
  </si>
  <si>
    <t>Best prepared through slow cooking, braising, or stewing.</t>
  </si>
  <si>
    <t>The entire ingredient is edible. Nothing needs to be removed.</t>
  </si>
  <si>
    <t>Best prepared through quick frying to retain moisture.</t>
  </si>
  <si>
    <t>Commonly roasted and sliced for Roast Beef</t>
  </si>
  <si>
    <t>Often cut with bone in. Neck bones are edible for dogs, or used in stock.</t>
  </si>
  <si>
    <t>Full bone rib chop easily feeds two people. Consider portion sizes when preparing meal.</t>
  </si>
  <si>
    <t>The ingredient is served bone-in. Must be composted after meal.</t>
  </si>
  <si>
    <t>Cut is made up from 4 muscles with a variety in tenderness; multiple effective cooking methods.</t>
  </si>
  <si>
    <t>Hind Shank</t>
  </si>
  <si>
    <t xml:space="preserve">Fore Shank </t>
  </si>
  <si>
    <t>Ingredient is prepared with and without the bone. If present, compost bone after meal.</t>
  </si>
  <si>
    <t>Best used as ground meat or stew meat.</t>
  </si>
  <si>
    <t>Best prepared quickly over high heat to retain flavor and tenderness.</t>
  </si>
  <si>
    <t>Often cut as flap steak or tri-tip. Lean and chewy, this steak is best grilled.</t>
  </si>
  <si>
    <t xml:space="preserve">High quality steaks, best grilled. </t>
  </si>
  <si>
    <t>Top Sirloin Full Cut</t>
  </si>
  <si>
    <t>Club Steak</t>
  </si>
  <si>
    <t>Porterhouse Steak</t>
  </si>
  <si>
    <t>T-Bone Steak</t>
  </si>
  <si>
    <t>Club steak, or Delmonico, is tender and well-marbled cut that is best grilled.</t>
  </si>
  <si>
    <t>Porterhouse is composite cut with NY strip and large Filet Mignon. Consider portion sizes when preparing meal.</t>
  </si>
  <si>
    <t>T-Bone is composite cut with NY strip and large Filet Mignon. Consider portion sizes when preparing meal.</t>
  </si>
  <si>
    <t>PSMO Tenderloin</t>
  </si>
  <si>
    <t>Whole beef tenderloin with side muscles still attached, mostly peeled. Best prepared roasted at high temp.</t>
  </si>
  <si>
    <t>Alternative to Prime Rib, cooks quickly and is easier to carve.</t>
  </si>
  <si>
    <t>The entire ingredient is edible. Lip on refers to extra 2 in piece of meat left on at end of ribeye muscle. Lip is largely fat.</t>
  </si>
  <si>
    <t>Considered higher quality than Lip on rib-eye; best prepared by grilling.</t>
  </si>
  <si>
    <t>Cut from upper shoulder, this is an economical cut for steak.</t>
  </si>
  <si>
    <t xml:space="preserve">High quality steaks, best grilled or roasted by indirect heat. </t>
  </si>
  <si>
    <t>Often cut without bone. Entire ingredient is edible. Nothing needs to be removed.</t>
  </si>
  <si>
    <t>Taken from triangular muscle sitting over top sirloin, this steak is tender and absorbs flavors well.</t>
  </si>
  <si>
    <t>Cut from center of sirloin, this steak is versatile, flavorful, and tender.</t>
  </si>
  <si>
    <t>Peeled Tenderloin center cut</t>
  </si>
  <si>
    <t>Highest quality cut. Yields only 1% of entire carcass.</t>
  </si>
  <si>
    <t>Best for pulled pork or meat intended to fall apart.</t>
  </si>
  <si>
    <t>Tenderloin</t>
  </si>
  <si>
    <t xml:space="preserve">Sometimes covered in connective tissue (silver skin) the majority of item is </t>
  </si>
  <si>
    <t>Often boneless chop, usually toward the head of the loin above the loin chops.  If present, compost bone after meal.</t>
  </si>
  <si>
    <t>Lean meat with very little connective tissue or fat.</t>
  </si>
  <si>
    <t>Freeze surplus meat scraps and bones for future use in stock</t>
  </si>
  <si>
    <t>Poultry Stock</t>
  </si>
  <si>
    <t>Freeze bones for future use in stock, often added to chicken stock</t>
  </si>
  <si>
    <t>Skin and meat are edible, bones and connective tissue can be repurposed and eventually composted.</t>
  </si>
  <si>
    <t>Freeze meat for future use in soup or other dish.</t>
  </si>
  <si>
    <t>Depending on use, source in parts.</t>
  </si>
  <si>
    <t>Due to cured nature, ensure proper storage to avoid spoilage</t>
  </si>
  <si>
    <t>The entire ingredient is edible. Nothing needs to be removed or wasted.</t>
  </si>
  <si>
    <t>Better for cutting whole and slicing.</t>
  </si>
  <si>
    <t>This cut includes part of the arm bone, which should be composted after use. The skin and meat are edible.</t>
  </si>
  <si>
    <t>End of Life Destination</t>
  </si>
  <si>
    <t>Find your local composter through: http://www.findacomposter.com/</t>
  </si>
  <si>
    <t>Once all other reduction tips have been used, send all lasting parts to:</t>
  </si>
  <si>
    <t>Categories</t>
  </si>
  <si>
    <t>UNPROCESSED</t>
  </si>
  <si>
    <t>PRE-PROCESSED</t>
  </si>
  <si>
    <t>SECONDARY USES</t>
  </si>
  <si>
    <t>food waste to value-added processing (if possible)</t>
  </si>
  <si>
    <t>including composters, anaerobic digesters, or animal feed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</si>
</sst>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44" formatCode="_(&quot;$&quot;* #,##0.00_);_(&quot;$&quot;* \(#,##0.00\);_(&quot;$&quot;* &quot;-&quot;??_);_(@_)"/>
    <numFmt numFmtId="164" formatCode="#,##0.00%;\(#,##0.00%\)"/>
  </numFmts>
  <fonts count="14">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sz val="10"/>
      <color indexed="0"/>
      <name val="Arial"/>
      <family val="2"/>
    </font>
    <font>
      <u/>
      <sz val="11"/>
      <color theme="1"/>
      <name val="Calibri"/>
      <family val="2"/>
      <scheme val="minor"/>
    </font>
    <font>
      <b/>
      <u/>
      <sz val="11"/>
      <color theme="1"/>
      <name val="Calibri"/>
      <family val="2"/>
      <scheme val="minor"/>
    </font>
    <font>
      <sz val="11"/>
      <name val="Calibri"/>
      <family val="2"/>
      <scheme val="minor"/>
    </font>
    <font>
      <u/>
      <sz val="11"/>
      <name val="Calibri"/>
      <family val="2"/>
      <scheme val="minor"/>
    </font>
    <font>
      <i/>
      <sz val="11"/>
      <color theme="1"/>
      <name val="Calibri"/>
      <family val="2"/>
      <scheme val="minor"/>
    </font>
    <font>
      <b/>
      <sz val="11"/>
      <color theme="0"/>
      <name val="Calibri"/>
      <family val="2"/>
      <scheme val="minor"/>
    </font>
    <font>
      <b/>
      <u/>
      <sz val="11"/>
      <color theme="0"/>
      <name val="Calibri"/>
      <family val="2"/>
      <scheme val="minor"/>
    </font>
    <font>
      <b/>
      <sz val="11"/>
      <color theme="0"/>
      <name val="Calibri (Body)"/>
    </font>
  </fonts>
  <fills count="10">
    <fill>
      <patternFill patternType="none"/>
    </fill>
    <fill>
      <patternFill patternType="gray125"/>
    </fill>
    <fill>
      <patternFill patternType="solid">
        <fgColor theme="9" tint="0.59999389629810485"/>
        <bgColor indexed="64"/>
      </patternFill>
    </fill>
    <fill>
      <patternFill patternType="solid">
        <fgColor theme="2"/>
        <bgColor indexed="64"/>
      </patternFill>
    </fill>
    <fill>
      <patternFill patternType="solid">
        <fgColor theme="7" tint="0.39997558519241921"/>
        <bgColor indexed="64"/>
      </patternFill>
    </fill>
    <fill>
      <patternFill patternType="solid">
        <fgColor rgb="FF00B050"/>
        <bgColor indexed="64"/>
      </patternFill>
    </fill>
    <fill>
      <patternFill patternType="solid">
        <fgColor theme="0"/>
        <bgColor indexed="64"/>
      </patternFill>
    </fill>
    <fill>
      <patternFill patternType="solid">
        <fgColor rgb="FFEC5779"/>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164" fontId="5" fillId="0" borderId="0"/>
  </cellStyleXfs>
  <cellXfs count="97">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9" fontId="0"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9" fontId="0" fillId="0" borderId="1" xfId="1" applyFont="1" applyFill="1" applyBorder="1" applyAlignment="1">
      <alignment horizontal="center" vertical="center"/>
    </xf>
    <xf numFmtId="0" fontId="0" fillId="0" borderId="2" xfId="0" applyFill="1" applyBorder="1" applyAlignment="1">
      <alignment horizontal="center" vertical="center" wrapText="1"/>
    </xf>
    <xf numFmtId="0" fontId="0" fillId="0" borderId="0" xfId="0" applyAlignment="1">
      <alignment horizontal="center" wrapText="1"/>
    </xf>
    <xf numFmtId="0" fontId="0" fillId="3" borderId="6" xfId="0" applyFill="1" applyBorder="1" applyAlignment="1">
      <alignment vertical="center" wrapText="1"/>
    </xf>
    <xf numFmtId="0" fontId="0" fillId="0" borderId="0" xfId="0" applyAlignment="1">
      <alignment horizontal="left" vertical="top" wrapText="1"/>
    </xf>
    <xf numFmtId="0" fontId="0" fillId="0" borderId="0" xfId="0" applyAlignment="1">
      <alignment horizontal="left" vertical="top"/>
    </xf>
    <xf numFmtId="0" fontId="0" fillId="0" borderId="3" xfId="0" applyFill="1" applyBorder="1" applyAlignment="1">
      <alignment horizontal="center" vertical="center" wrapText="1"/>
    </xf>
    <xf numFmtId="0" fontId="0" fillId="0" borderId="0" xfId="0" applyFill="1" applyAlignment="1">
      <alignment horizontal="center" vertical="center" wrapText="1"/>
    </xf>
    <xf numFmtId="0" fontId="2" fillId="0" borderId="1" xfId="0" applyFont="1" applyFill="1" applyBorder="1" applyAlignment="1">
      <alignment wrapText="1"/>
    </xf>
    <xf numFmtId="0" fontId="0" fillId="0" borderId="1" xfId="0" applyFill="1" applyBorder="1" applyAlignment="1">
      <alignment wrapText="1"/>
    </xf>
    <xf numFmtId="0" fontId="2" fillId="0" borderId="0" xfId="0" applyFont="1" applyFill="1" applyAlignment="1">
      <alignment horizontal="center" vertical="center" wrapText="1"/>
    </xf>
    <xf numFmtId="44" fontId="0" fillId="0" borderId="1" xfId="2"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3" applyBorder="1" applyAlignment="1">
      <alignment horizontal="center" vertical="center" wrapText="1"/>
    </xf>
    <xf numFmtId="44" fontId="0" fillId="0" borderId="1" xfId="2" applyFont="1" applyBorder="1" applyAlignment="1">
      <alignment horizontal="center" vertical="center"/>
    </xf>
    <xf numFmtId="44" fontId="0" fillId="4" borderId="1" xfId="2" applyFont="1" applyFill="1" applyBorder="1" applyAlignment="1">
      <alignment horizontal="center" vertical="center"/>
    </xf>
    <xf numFmtId="0" fontId="0" fillId="4" borderId="1" xfId="0" applyFill="1" applyBorder="1" applyAlignment="1">
      <alignment horizontal="center" vertical="center"/>
    </xf>
    <xf numFmtId="0" fontId="0" fillId="4" borderId="4" xfId="0" applyFill="1" applyBorder="1" applyAlignment="1">
      <alignment horizontal="center" vertical="center" wrapText="1"/>
    </xf>
    <xf numFmtId="8" fontId="2" fillId="2" borderId="1" xfId="0" applyNumberFormat="1" applyFont="1" applyFill="1" applyBorder="1" applyAlignment="1">
      <alignment horizontal="center" vertical="center" wrapText="1"/>
    </xf>
    <xf numFmtId="8" fontId="2" fillId="2" borderId="1" xfId="0" applyNumberFormat="1" applyFont="1" applyFill="1" applyBorder="1" applyAlignment="1">
      <alignment horizontal="center" vertical="center"/>
    </xf>
    <xf numFmtId="0" fontId="2" fillId="5" borderId="10" xfId="0" applyFont="1" applyFill="1" applyBorder="1" applyAlignment="1">
      <alignment vertical="center" wrapText="1"/>
    </xf>
    <xf numFmtId="44" fontId="0" fillId="4" borderId="1" xfId="2" applyFont="1" applyFill="1" applyBorder="1" applyAlignment="1">
      <alignment horizontal="center" vertical="center" wrapText="1"/>
    </xf>
    <xf numFmtId="0" fontId="0" fillId="3" borderId="0" xfId="0" applyFill="1" applyBorder="1" applyAlignment="1">
      <alignment vertical="top" wrapText="1"/>
    </xf>
    <xf numFmtId="0" fontId="0" fillId="5" borderId="1" xfId="0" applyFill="1" applyBorder="1" applyAlignment="1">
      <alignment horizontal="center" vertical="center" wrapText="1"/>
    </xf>
    <xf numFmtId="2" fontId="0" fillId="5" borderId="1" xfId="0" applyNumberFormat="1" applyFill="1" applyBorder="1" applyAlignment="1">
      <alignment horizontal="center" vertical="center" wrapText="1"/>
    </xf>
    <xf numFmtId="9" fontId="0" fillId="0" borderId="1" xfId="1" applyFont="1" applyFill="1" applyBorder="1" applyAlignment="1">
      <alignment horizontal="center" vertical="center" wrapText="1"/>
    </xf>
    <xf numFmtId="0" fontId="3" fillId="0" borderId="1" xfId="3" applyFill="1" applyBorder="1" applyAlignment="1">
      <alignment horizontal="center" vertical="center" wrapText="1"/>
    </xf>
    <xf numFmtId="0" fontId="3" fillId="0" borderId="0" xfId="3"/>
    <xf numFmtId="0" fontId="0" fillId="2" borderId="1" xfId="0" applyFill="1" applyBorder="1" applyAlignment="1">
      <alignment horizontal="center" vertical="center" wrapText="1"/>
    </xf>
    <xf numFmtId="9" fontId="0"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9" fontId="8" fillId="2" borderId="1" xfId="1" applyFont="1" applyFill="1" applyBorder="1" applyAlignment="1">
      <alignment horizontal="center" vertical="center" wrapText="1"/>
    </xf>
    <xf numFmtId="0" fontId="3" fillId="2" borderId="1" xfId="3" applyFill="1" applyBorder="1" applyAlignment="1">
      <alignment horizontal="center" vertical="center" wrapText="1"/>
    </xf>
    <xf numFmtId="0" fontId="0" fillId="6" borderId="1" xfId="0" applyFill="1" applyBorder="1" applyAlignment="1">
      <alignment horizontal="center" vertical="center" wrapText="1"/>
    </xf>
    <xf numFmtId="9" fontId="0" fillId="6" borderId="1" xfId="1" applyFont="1" applyFill="1" applyBorder="1" applyAlignment="1">
      <alignment horizontal="center" vertical="center" wrapText="1"/>
    </xf>
    <xf numFmtId="0" fontId="3" fillId="6" borderId="1" xfId="3" applyFill="1" applyBorder="1" applyAlignment="1">
      <alignment horizontal="center" vertical="center" wrapText="1"/>
    </xf>
    <xf numFmtId="0" fontId="3" fillId="0" borderId="1" xfId="3" applyFill="1" applyBorder="1" applyAlignment="1">
      <alignment horizontal="center" vertical="center"/>
    </xf>
    <xf numFmtId="0" fontId="9" fillId="2" borderId="1" xfId="3" applyFont="1" applyFill="1" applyBorder="1" applyAlignment="1">
      <alignment horizontal="center" vertical="center" wrapText="1"/>
    </xf>
    <xf numFmtId="0" fontId="3" fillId="6" borderId="0" xfId="3" applyFill="1" applyAlignment="1">
      <alignment horizontal="center" vertical="center" wrapText="1"/>
    </xf>
    <xf numFmtId="0" fontId="3" fillId="0" borderId="0" xfId="3" applyFill="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left" vertical="center" wrapText="1"/>
    </xf>
    <xf numFmtId="0" fontId="11" fillId="0" borderId="0" xfId="0" applyFont="1" applyFill="1" applyAlignment="1">
      <alignment horizontal="left" vertical="center" wrapText="1"/>
    </xf>
    <xf numFmtId="0" fontId="0" fillId="0" borderId="0" xfId="0" applyAlignment="1">
      <alignment horizontal="center"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4" borderId="6" xfId="0" applyFill="1" applyBorder="1" applyAlignment="1">
      <alignment horizontal="left" vertical="center" wrapText="1"/>
    </xf>
    <xf numFmtId="0" fontId="0" fillId="5" borderId="1" xfId="0" applyFill="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vertical="center" wrapText="1"/>
    </xf>
    <xf numFmtId="0" fontId="0" fillId="0" borderId="11" xfId="0" applyBorder="1" applyAlignment="1">
      <alignment vertical="center" wrapText="1"/>
    </xf>
    <xf numFmtId="0" fontId="2" fillId="8" borderId="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3" xfId="0" applyFont="1" applyFill="1" applyBorder="1" applyAlignment="1">
      <alignment horizontal="center" vertical="center"/>
    </xf>
    <xf numFmtId="0" fontId="2" fillId="9" borderId="1" xfId="0" applyFont="1" applyFill="1" applyBorder="1" applyAlignment="1">
      <alignment horizontal="center" vertical="top" wrapText="1"/>
    </xf>
    <xf numFmtId="0" fontId="2" fillId="9" borderId="1"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7" fillId="0" borderId="0" xfId="0" applyFont="1" applyAlignment="1">
      <alignment horizontal="center" vertical="top"/>
    </xf>
    <xf numFmtId="0" fontId="2" fillId="8" borderId="2"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1" fillId="7" borderId="0" xfId="0" applyFont="1" applyFill="1" applyAlignment="1">
      <alignment horizontal="center" vertical="center"/>
    </xf>
    <xf numFmtId="0" fontId="13"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top" wrapText="1"/>
    </xf>
    <xf numFmtId="0" fontId="11" fillId="7" borderId="2" xfId="0" applyFont="1" applyFill="1" applyBorder="1" applyAlignment="1">
      <alignment horizontal="center" vertical="top" wrapText="1"/>
    </xf>
    <xf numFmtId="0" fontId="11" fillId="7" borderId="13" xfId="0" applyFont="1" applyFill="1" applyBorder="1" applyAlignment="1">
      <alignment horizontal="center" vertical="top" wrapText="1"/>
    </xf>
    <xf numFmtId="0" fontId="11" fillId="7" borderId="3" xfId="0" applyFont="1" applyFill="1" applyBorder="1" applyAlignment="1">
      <alignment horizontal="center" vertical="top" wrapText="1"/>
    </xf>
    <xf numFmtId="0" fontId="0" fillId="4" borderId="8" xfId="0"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pplyAlignment="1">
      <alignment horizontal="center" vertical="center"/>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10"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12" fillId="7" borderId="3" xfId="0" applyFont="1" applyFill="1" applyBorder="1" applyAlignment="1">
      <alignment horizontal="center" vertical="center" wrapText="1"/>
    </xf>
  </cellXfs>
  <cellStyles count="5">
    <cellStyle name="Currency" xfId="2" builtinId="4"/>
    <cellStyle name="FRxPcntStyle" xfId="4" xr:uid="{A207A7A9-6736-4FD6-BDC8-8571944A04B7}"/>
    <cellStyle name="Hyperlink" xfId="3" builtinId="8"/>
    <cellStyle name="Normal" xfId="0" builtinId="0"/>
    <cellStyle name="Percent" xfId="1" builtinId="5"/>
  </cellStyles>
  <dxfs count="0"/>
  <tableStyles count="1" defaultTableStyle="TableStyleMedium2" defaultPivotStyle="PivotStyleLight16">
    <tableStyle name="PivotTable Style 1" table="0" count="0" xr9:uid="{4F739F67-B61A-48A5-A32D-7FE4DF22FF52}"/>
  </tableStyles>
  <colors>
    <mruColors>
      <color rgb="FFEC57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16435</xdr:colOff>
      <xdr:row>0</xdr:row>
      <xdr:rowOff>1143000</xdr:rowOff>
    </xdr:to>
    <xdr:pic>
      <xdr:nvPicPr>
        <xdr:cNvPr id="4" name="Picture 3">
          <a:extLst>
            <a:ext uri="{FF2B5EF4-FFF2-40B4-BE49-F238E27FC236}">
              <a16:creationId xmlns:a16="http://schemas.microsoft.com/office/drawing/2014/main" id="{E2F507D2-477E-A94B-A51D-38CB451168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093200"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53162</xdr:colOff>
      <xdr:row>2</xdr:row>
      <xdr:rowOff>150629</xdr:rowOff>
    </xdr:from>
    <xdr:to>
      <xdr:col>3</xdr:col>
      <xdr:colOff>963083</xdr:colOff>
      <xdr:row>6</xdr:row>
      <xdr:rowOff>232833</xdr:rowOff>
    </xdr:to>
    <xdr:sp macro="" textlink="">
      <xdr:nvSpPr>
        <xdr:cNvPr id="2" name="TextBox 1">
          <a:extLst>
            <a:ext uri="{FF2B5EF4-FFF2-40B4-BE49-F238E27FC236}">
              <a16:creationId xmlns:a16="http://schemas.microsoft.com/office/drawing/2014/main" id="{B5DE9DE9-D382-4BEE-8933-F1DED6DB9CEE}"/>
            </a:ext>
          </a:extLst>
        </xdr:cNvPr>
        <xdr:cNvSpPr txBox="1"/>
      </xdr:nvSpPr>
      <xdr:spPr>
        <a:xfrm>
          <a:off x="4392329" y="1664046"/>
          <a:ext cx="909921" cy="209303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When</a:t>
          </a:r>
          <a:r>
            <a:rPr lang="en-US" sz="1100" baseline="0"/>
            <a:t> changing ingredient categories, be sure to select new item that corresponds to the new category.</a:t>
          </a:r>
          <a:endParaRPr lang="en-US" sz="1100"/>
        </a:p>
      </xdr:txBody>
    </xdr:sp>
    <xdr:clientData/>
  </xdr:twoCellAnchor>
  <xdr:twoCellAnchor editAs="oneCell">
    <xdr:from>
      <xdr:col>0</xdr:col>
      <xdr:colOff>0</xdr:colOff>
      <xdr:row>0</xdr:row>
      <xdr:rowOff>0</xdr:rowOff>
    </xdr:from>
    <xdr:to>
      <xdr:col>5</xdr:col>
      <xdr:colOff>2264834</xdr:colOff>
      <xdr:row>0</xdr:row>
      <xdr:rowOff>1143000</xdr:rowOff>
    </xdr:to>
    <xdr:pic>
      <xdr:nvPicPr>
        <xdr:cNvPr id="3" name="Picture 2">
          <a:extLst>
            <a:ext uri="{FF2B5EF4-FFF2-40B4-BE49-F238E27FC236}">
              <a16:creationId xmlns:a16="http://schemas.microsoft.com/office/drawing/2014/main" id="{7D15DD6E-9873-8A47-9F51-26C319512834}"/>
            </a:ext>
          </a:extLst>
        </xdr:cNvPr>
        <xdr:cNvPicPr>
          <a:picLocks noChangeAspect="1"/>
        </xdr:cNvPicPr>
      </xdr:nvPicPr>
      <xdr:blipFill>
        <a:blip xmlns:r="http://schemas.openxmlformats.org/officeDocument/2006/relationships" r:embed="rId1"/>
        <a:stretch>
          <a:fillRect/>
        </a:stretch>
      </xdr:blipFill>
      <xdr:spPr>
        <a:xfrm>
          <a:off x="0" y="0"/>
          <a:ext cx="9093200" cy="1143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bbcgoodfood.com/howto/guide/what-do-leftover-lamb" TargetMode="External"/><Relationship Id="rId21" Type="http://schemas.openxmlformats.org/officeDocument/2006/relationships/hyperlink" Target="https://www.livestrong.com/article/475209-how-to-cook-zucchini-leaves/" TargetMode="External"/><Relationship Id="rId42" Type="http://schemas.openxmlformats.org/officeDocument/2006/relationships/hyperlink" Target="https://www.kidspot.com.au/lifestyle/home/home-solutions/24-ways-to-use-up-orange-peel/news-story/23f82d6451318199fb818b3b08e7e6aa" TargetMode="External"/><Relationship Id="rId63" Type="http://schemas.openxmlformats.org/officeDocument/2006/relationships/hyperlink" Target="https://www.realsimple.com/food-recipes/shopping-storing/food/milk-storage-mistake" TargetMode="External"/><Relationship Id="rId84" Type="http://schemas.openxmlformats.org/officeDocument/2006/relationships/hyperlink" Target="https://www.bonappetit.com/recipe/easy-fish-stock" TargetMode="External"/><Relationship Id="rId138" Type="http://schemas.openxmlformats.org/officeDocument/2006/relationships/hyperlink" Target="https://www.epicurious.com/recipes/food/views/beef-stock-355050" TargetMode="External"/><Relationship Id="rId159" Type="http://schemas.openxmlformats.org/officeDocument/2006/relationships/hyperlink" Target="https://www.epicurious.com/recipes/food/views/beef-stock-355050" TargetMode="External"/><Relationship Id="rId107" Type="http://schemas.openxmlformats.org/officeDocument/2006/relationships/hyperlink" Target="https://www.sweetdaddy-d.com/homemade-crawfish-stock/" TargetMode="External"/><Relationship Id="rId11" Type="http://schemas.openxmlformats.org/officeDocument/2006/relationships/hyperlink" Target="https://foodwastefeast.com/recipes/2018/4/15/quick-pickles" TargetMode="External"/><Relationship Id="rId32" Type="http://schemas.openxmlformats.org/officeDocument/2006/relationships/hyperlink" Target="https://www.tastingtable.com/cook/national/leftover-cheese-rinds-soup-stock-food-waste" TargetMode="External"/><Relationship Id="rId53" Type="http://schemas.openxmlformats.org/officeDocument/2006/relationships/hyperlink" Target="https://foodwastefeast.com/recipes/2018/4/15/quick-pickles?rq=quick%20pickles" TargetMode="External"/><Relationship Id="rId74" Type="http://schemas.openxmlformats.org/officeDocument/2006/relationships/hyperlink" Target="https://foodwastefeast.com/recipes/2018/6/7/hearty-greens-caesar-with-crispy-chickpeas-and-lentils" TargetMode="External"/><Relationship Id="rId128" Type="http://schemas.openxmlformats.org/officeDocument/2006/relationships/hyperlink" Target="https://thefoodiephysician.com/tips-for-reducing-food-waste-and-homemade-chicken-stock-recipe/" TargetMode="External"/><Relationship Id="rId149" Type="http://schemas.openxmlformats.org/officeDocument/2006/relationships/hyperlink" Target="https://www.epicurious.com/recipes/food/views/beef-stock-355050" TargetMode="External"/><Relationship Id="rId5" Type="http://schemas.openxmlformats.org/officeDocument/2006/relationships/hyperlink" Target="https://chuliciousblog.com/fresh-okra-leaves-soup/" TargetMode="External"/><Relationship Id="rId95" Type="http://schemas.openxmlformats.org/officeDocument/2006/relationships/hyperlink" Target="https://www.thespruceeats.com/how-to-make-lobster-stock-1300807" TargetMode="External"/><Relationship Id="rId160" Type="http://schemas.openxmlformats.org/officeDocument/2006/relationships/hyperlink" Target="https://www.epicurious.com/recipes/food/views/beef-stock-355050" TargetMode="External"/><Relationship Id="rId22" Type="http://schemas.openxmlformats.org/officeDocument/2006/relationships/hyperlink" Target="https://www.cbf.org/how-we-save-the-bay/programs-initiatives/maryland/oyster-restoration/save-oyster-shells.html" TargetMode="External"/><Relationship Id="rId43" Type="http://schemas.openxmlformats.org/officeDocument/2006/relationships/hyperlink" Target="https://www.foodnetwork.com/recipes/michael-symon/veal-meatloaf-recipe-1927275" TargetMode="External"/><Relationship Id="rId64" Type="http://schemas.openxmlformats.org/officeDocument/2006/relationships/hyperlink" Target="https://www.delish.com/cooking/recipe-ideas/recipes/a53453/coffee-ice-cubes-recipe/" TargetMode="External"/><Relationship Id="rId118" Type="http://schemas.openxmlformats.org/officeDocument/2006/relationships/hyperlink" Target="https://foodwastefeast.com/recipes/2018/5/27/a-banh-mi-inspired-sandwich-from-a-leftover-charcuterie-board" TargetMode="External"/><Relationship Id="rId139" Type="http://schemas.openxmlformats.org/officeDocument/2006/relationships/hyperlink" Target="https://www.epicurious.com/recipes/food/views/beef-stock-355050" TargetMode="External"/><Relationship Id="rId85" Type="http://schemas.openxmlformats.org/officeDocument/2006/relationships/hyperlink" Target="https://www.bonappetit.com/recipe/easy-fish-stock" TargetMode="External"/><Relationship Id="rId150" Type="http://schemas.openxmlformats.org/officeDocument/2006/relationships/hyperlink" Target="https://www.epicurious.com/recipes/food/views/beef-stock-355050" TargetMode="External"/><Relationship Id="rId12" Type="http://schemas.openxmlformats.org/officeDocument/2006/relationships/hyperlink" Target="https://foodwastefeast.com/recipes/2018/4/15/quick-pickles" TargetMode="External"/><Relationship Id="rId17" Type="http://schemas.openxmlformats.org/officeDocument/2006/relationships/hyperlink" Target="https://www.healthyseasonalrecipes.com/what-to-do-with-beet-greens-and-a-recipe-for-beet-green-salad-with-sherry-vinaigrette-and-feta/" TargetMode="External"/><Relationship Id="rId33" Type="http://schemas.openxmlformats.org/officeDocument/2006/relationships/hyperlink" Target="https://food52.com/blog/11543-5-ways-to-use-a-spent-vanilla-bean-pod" TargetMode="External"/><Relationship Id="rId38" Type="http://schemas.openxmlformats.org/officeDocument/2006/relationships/hyperlink" Target="https://www.foodnetwork.com/recipes/michael-symon/veal-meatloaf-recipe-1927275" TargetMode="External"/><Relationship Id="rId59" Type="http://schemas.openxmlformats.org/officeDocument/2006/relationships/hyperlink" Target="https://www.allrecipes.com/recipe/241308/fresh-raspberry-sauce/" TargetMode="External"/><Relationship Id="rId103" Type="http://schemas.openxmlformats.org/officeDocument/2006/relationships/hyperlink" Target="https://www.foodandwine.com/recipes/prickly-pear-paletas" TargetMode="External"/><Relationship Id="rId108" Type="http://schemas.openxmlformats.org/officeDocument/2006/relationships/hyperlink" Target="https://www.simplyrecipes.com/recipes/how_to_make_shellfish_stock/" TargetMode="External"/><Relationship Id="rId124" Type="http://schemas.openxmlformats.org/officeDocument/2006/relationships/hyperlink" Target="https://thefoodiephysician.com/tips-for-reducing-food-waste-and-homemade-chicken-stock-recipe/" TargetMode="External"/><Relationship Id="rId129" Type="http://schemas.openxmlformats.org/officeDocument/2006/relationships/hyperlink" Target="https://thefoodiephysician.com/tips-for-reducing-food-waste-and-homemade-chicken-stock-recipe/" TargetMode="External"/><Relationship Id="rId54" Type="http://schemas.openxmlformats.org/officeDocument/2006/relationships/hyperlink" Target="https://foodwastefeast.com/fresh-herbs" TargetMode="External"/><Relationship Id="rId70" Type="http://schemas.openxmlformats.org/officeDocument/2006/relationships/hyperlink" Target="https://hurrythefoodup.com/worlds-simplest-pancake-recipe/" TargetMode="External"/><Relationship Id="rId75" Type="http://schemas.openxmlformats.org/officeDocument/2006/relationships/hyperlink" Target="https://foodwastefeast.com/recipes/2018/7/5/use-up-all-the-veggies-soup" TargetMode="External"/><Relationship Id="rId91" Type="http://schemas.openxmlformats.org/officeDocument/2006/relationships/hyperlink" Target="https://www.simplyrecipes.com/recipes/how_to_make_perfect_hard_boiled_eggs/" TargetMode="External"/><Relationship Id="rId96" Type="http://schemas.openxmlformats.org/officeDocument/2006/relationships/hyperlink" Target="https://food-hacks.wonderhowto.com/how-to/make-soggy-wilted-lettuce-other-leafy-greens-edible-again-0152940/" TargetMode="External"/><Relationship Id="rId140" Type="http://schemas.openxmlformats.org/officeDocument/2006/relationships/hyperlink" Target="https://www.epicurious.com/recipes/food/views/beef-stock-355050" TargetMode="External"/><Relationship Id="rId145" Type="http://schemas.openxmlformats.org/officeDocument/2006/relationships/hyperlink" Target="https://www.epicurious.com/recipes/food/views/beef-stock-355050" TargetMode="External"/><Relationship Id="rId161" Type="http://schemas.openxmlformats.org/officeDocument/2006/relationships/hyperlink" Target="https://www.epicurious.com/recipes/food/views/beef-stock-355050" TargetMode="External"/><Relationship Id="rId1" Type="http://schemas.openxmlformats.org/officeDocument/2006/relationships/hyperlink" Target="https://www.usfoods.com/content/dam/dce/pdfs/Your-Business/Easy-Ordering/MPP_Online-Common_Product_Yields_and_Conversions.pdf" TargetMode="External"/><Relationship Id="rId6" Type="http://schemas.openxmlformats.org/officeDocument/2006/relationships/hyperlink" Target="https://www.cookinglight.com/recipes/whole-stuffed-roasted-pumpkin" TargetMode="External"/><Relationship Id="rId23" Type="http://schemas.openxmlformats.org/officeDocument/2006/relationships/hyperlink" Target="https://www.farmersalmanac.com/uses-onion-garlic-skins-30580" TargetMode="External"/><Relationship Id="rId28" Type="http://schemas.openxmlformats.org/officeDocument/2006/relationships/hyperlink" Target="https://www.ediblemanhattan.com/recipes/food-waste-roamaine-lettuce-mads-refslund-tama-matsuoka-wong/" TargetMode="External"/><Relationship Id="rId49" Type="http://schemas.openxmlformats.org/officeDocument/2006/relationships/hyperlink" Target="https://www.foodnetwork.com/recipes/michael-symon/veal-meatloaf-recipe-1927275" TargetMode="External"/><Relationship Id="rId114" Type="http://schemas.openxmlformats.org/officeDocument/2006/relationships/hyperlink" Target="https://www.bbcgoodfood.com/howto/guide/what-do-leftover-lamb" TargetMode="External"/><Relationship Id="rId119" Type="http://schemas.openxmlformats.org/officeDocument/2006/relationships/hyperlink" Target="https://foodwastefeast.com/recipes/2018/5/27/a-banh-mi-inspired-sandwich-from-a-leftover-charcuterie-board" TargetMode="External"/><Relationship Id="rId44" Type="http://schemas.openxmlformats.org/officeDocument/2006/relationships/hyperlink" Target="https://www.foodnetwork.com/recipes/michael-symon/veal-meatloaf-recipe-1927275" TargetMode="External"/><Relationship Id="rId60" Type="http://schemas.openxmlformats.org/officeDocument/2006/relationships/hyperlink" Target="https://www.seriouseats.com/recipes/2017/01/kale-salad-slow-roasted-grapes-walnuts-blue-cheese-recipe.html" TargetMode="External"/><Relationship Id="rId65" Type="http://schemas.openxmlformats.org/officeDocument/2006/relationships/hyperlink" Target="https://foodwastefeast.com/recipes/2018/7/5/use-up-all-the-veggies-soup" TargetMode="External"/><Relationship Id="rId81" Type="http://schemas.openxmlformats.org/officeDocument/2006/relationships/hyperlink" Target="http://theinnozablog.blogspot.com/2017/03/pomegranates-peel-tea-diy.html" TargetMode="External"/><Relationship Id="rId86" Type="http://schemas.openxmlformats.org/officeDocument/2006/relationships/hyperlink" Target="https://www.bonappetit.com/recipe/easy-fish-stock" TargetMode="External"/><Relationship Id="rId130" Type="http://schemas.openxmlformats.org/officeDocument/2006/relationships/hyperlink" Target="https://thefoodiephysician.com/tips-for-reducing-food-waste-and-homemade-chicken-stock-recipe/" TargetMode="External"/><Relationship Id="rId135" Type="http://schemas.openxmlformats.org/officeDocument/2006/relationships/hyperlink" Target="https://www.seriouseats.com/recipes/2020/01/brown-duck-stock-recipe.html" TargetMode="External"/><Relationship Id="rId151" Type="http://schemas.openxmlformats.org/officeDocument/2006/relationships/hyperlink" Target="https://www.epicurious.com/recipes/food/views/beef-stock-355050" TargetMode="External"/><Relationship Id="rId156" Type="http://schemas.openxmlformats.org/officeDocument/2006/relationships/hyperlink" Target="https://www.epicurious.com/recipes/food/views/beef-stock-355050" TargetMode="External"/><Relationship Id="rId13" Type="http://schemas.openxmlformats.org/officeDocument/2006/relationships/hyperlink" Target="https://foodwastefeast.com/recipes/2018/4/15/quick-pickles" TargetMode="External"/><Relationship Id="rId18" Type="http://schemas.openxmlformats.org/officeDocument/2006/relationships/hyperlink" Target="https://www.onceuponachef.com/recipes/spring-risotto-with-asparagus-peas.html" TargetMode="External"/><Relationship Id="rId39" Type="http://schemas.openxmlformats.org/officeDocument/2006/relationships/hyperlink" Target="https://www.rd.com/home/cleaning-organizing/150-household-uses-for-vinegar/" TargetMode="External"/><Relationship Id="rId109" Type="http://schemas.openxmlformats.org/officeDocument/2006/relationships/hyperlink" Target="https://www.simplyrecipes.com/recipes/how_to_make_shellfish_stock/" TargetMode="External"/><Relationship Id="rId34" Type="http://schemas.openxmlformats.org/officeDocument/2006/relationships/hyperlink" Target="https://foodwastefeast.com/fresh-herbs" TargetMode="External"/><Relationship Id="rId50" Type="http://schemas.openxmlformats.org/officeDocument/2006/relationships/hyperlink" Target="https://allourway.com/spicy-baked-venison-meatballs/" TargetMode="External"/><Relationship Id="rId55" Type="http://schemas.openxmlformats.org/officeDocument/2006/relationships/hyperlink" Target="https://foodwastefeast.com/recipes/2018/4/10/fridge-cleanout-frittata" TargetMode="External"/><Relationship Id="rId76" Type="http://schemas.openxmlformats.org/officeDocument/2006/relationships/hyperlink" Target="https://foodwastefeast.com/recipes/2018/7/5/use-up-all-the-veggies-soup" TargetMode="External"/><Relationship Id="rId97" Type="http://schemas.openxmlformats.org/officeDocument/2006/relationships/hyperlink" Target="https://www.mnn.com/food/healthy-eating/blogs/7-ways-to-use-an-avocado-pit" TargetMode="External"/><Relationship Id="rId104" Type="http://schemas.openxmlformats.org/officeDocument/2006/relationships/hyperlink" Target="https://www.evankleiman.com/artichokes-dont-forget-the-stems/" TargetMode="External"/><Relationship Id="rId120" Type="http://schemas.openxmlformats.org/officeDocument/2006/relationships/hyperlink" Target="https://foodwastefeast.com/recipes/2018/5/27/a-banh-mi-inspired-sandwich-from-a-leftover-charcuterie-board" TargetMode="External"/><Relationship Id="rId125" Type="http://schemas.openxmlformats.org/officeDocument/2006/relationships/hyperlink" Target="https://thefoodiephysician.com/tips-for-reducing-food-waste-and-homemade-chicken-stock-recipe/" TargetMode="External"/><Relationship Id="rId141" Type="http://schemas.openxmlformats.org/officeDocument/2006/relationships/hyperlink" Target="https://www.epicurious.com/recipes/food/views/beef-stock-355050" TargetMode="External"/><Relationship Id="rId146" Type="http://schemas.openxmlformats.org/officeDocument/2006/relationships/hyperlink" Target="https://www.epicurious.com/recipes/food/views/beef-stock-355050" TargetMode="External"/><Relationship Id="rId7" Type="http://schemas.openxmlformats.org/officeDocument/2006/relationships/hyperlink" Target="https://www.allrecipes.com/recipe/241308/fresh-raspberry-sauce/" TargetMode="External"/><Relationship Id="rId71" Type="http://schemas.openxmlformats.org/officeDocument/2006/relationships/hyperlink" Target="https://www.marthastewart.com/333882/baked-plantain-chips" TargetMode="External"/><Relationship Id="rId92" Type="http://schemas.openxmlformats.org/officeDocument/2006/relationships/hyperlink" Target="https://www.asweetpeachef.com/cantaloupe-sorbet/" TargetMode="External"/><Relationship Id="rId162" Type="http://schemas.openxmlformats.org/officeDocument/2006/relationships/hyperlink" Target="https://www.epicurious.com/recipes/food/views/beef-stock-355050" TargetMode="External"/><Relationship Id="rId2" Type="http://schemas.openxmlformats.org/officeDocument/2006/relationships/hyperlink" Target="https://www.usfoods.com/content/dam/dce/pdfs/Your-Business/Easy-Ordering/MPP_Online-Common_Product_Yields_and_Conversions.pdf" TargetMode="External"/><Relationship Id="rId29" Type="http://schemas.openxmlformats.org/officeDocument/2006/relationships/hyperlink" Target="http://www.balancedkitchen.com/2017/04/potato-skin-crisps-and-4-easy-ways-to-reduce-food-waste/" TargetMode="External"/><Relationship Id="rId24" Type="http://schemas.openxmlformats.org/officeDocument/2006/relationships/hyperlink" Target="https://www.compostandcava.com/home/diy-red-pepper-flakes" TargetMode="External"/><Relationship Id="rId40" Type="http://schemas.openxmlformats.org/officeDocument/2006/relationships/hyperlink" Target="https://foodwastefeast.com/recipes/2018/7/5/use-up-all-the-veggies-soup" TargetMode="External"/><Relationship Id="rId45" Type="http://schemas.openxmlformats.org/officeDocument/2006/relationships/hyperlink" Target="https://www.foodnetwork.com/recipes/michael-symon/veal-meatloaf-recipe-1927275" TargetMode="External"/><Relationship Id="rId66" Type="http://schemas.openxmlformats.org/officeDocument/2006/relationships/hyperlink" Target="https://foodwastefeast.com/recipes/2018/4/15/quick-pickles" TargetMode="External"/><Relationship Id="rId87" Type="http://schemas.openxmlformats.org/officeDocument/2006/relationships/hyperlink" Target="https://www.bonappetit.com/recipe/easy-fish-stock" TargetMode="External"/><Relationship Id="rId110" Type="http://schemas.openxmlformats.org/officeDocument/2006/relationships/hyperlink" Target="https://www.simplyrecipes.com/recipes/how_to_make_shellfish_stock/" TargetMode="External"/><Relationship Id="rId115" Type="http://schemas.openxmlformats.org/officeDocument/2006/relationships/hyperlink" Target="https://www.bbcgoodfood.com/howto/guide/what-do-leftover-lamb" TargetMode="External"/><Relationship Id="rId131" Type="http://schemas.openxmlformats.org/officeDocument/2006/relationships/hyperlink" Target="https://thefoodiephysician.com/tips-for-reducing-food-waste-and-homemade-chicken-stock-recipe/" TargetMode="External"/><Relationship Id="rId136" Type="http://schemas.openxmlformats.org/officeDocument/2006/relationships/hyperlink" Target="https://www.seriouseats.com/recipes/2020/01/brown-duck-stock-recipe.html" TargetMode="External"/><Relationship Id="rId157" Type="http://schemas.openxmlformats.org/officeDocument/2006/relationships/hyperlink" Target="https://www.epicurious.com/recipes/food/views/beef-stock-355050" TargetMode="External"/><Relationship Id="rId61" Type="http://schemas.openxmlformats.org/officeDocument/2006/relationships/hyperlink" Target="https://zerowastechef.com/2016/01/28/10-ideas-to-rescue-citrus-peels/" TargetMode="External"/><Relationship Id="rId82" Type="http://schemas.openxmlformats.org/officeDocument/2006/relationships/hyperlink" Target="https://www.epicurious.com/recipes/food/views/Nectarine-Lime-Curd-Tart-with-a-Brown-Sugar-Crust-15128" TargetMode="External"/><Relationship Id="rId152" Type="http://schemas.openxmlformats.org/officeDocument/2006/relationships/hyperlink" Target="https://www.epicurious.com/recipes/food/views/beef-stock-355050" TargetMode="External"/><Relationship Id="rId19" Type="http://schemas.openxmlformats.org/officeDocument/2006/relationships/hyperlink" Target="https://rootsreboot.com/blog1/acorn-squash-bowls" TargetMode="External"/><Relationship Id="rId14" Type="http://schemas.openxmlformats.org/officeDocument/2006/relationships/hyperlink" Target="http://www.stopfoodwaste.org/tips/eat/preserved-lemons" TargetMode="External"/><Relationship Id="rId30" Type="http://schemas.openxmlformats.org/officeDocument/2006/relationships/hyperlink" Target="https://www.mushroomsonthemenu.com/2017/04/reducing-food-waste-reduce-reuse-upcycle/" TargetMode="External"/><Relationship Id="rId35" Type="http://schemas.openxmlformats.org/officeDocument/2006/relationships/hyperlink" Target="https://www.respectfood.com/article/the-sour-upcycle-lets-keep-lemon-peels-to-reduce-food-waste/" TargetMode="External"/><Relationship Id="rId56" Type="http://schemas.openxmlformats.org/officeDocument/2006/relationships/hyperlink" Target="https://foodwastefeast.com/recipes/2018/4/17/kitchen-scrap-vegetable-stock-or-meat-stock?rq=stock" TargetMode="External"/><Relationship Id="rId77" Type="http://schemas.openxmlformats.org/officeDocument/2006/relationships/hyperlink" Target="https://www.foodandwine.com/drinks/wine-ice-cubes-cooking-staple-you-didn-t-know-you-needed" TargetMode="External"/><Relationship Id="rId100" Type="http://schemas.openxmlformats.org/officeDocument/2006/relationships/hyperlink" Target="https://www.foodandwine.com/recipes/lima-bean-hummus" TargetMode="External"/><Relationship Id="rId105" Type="http://schemas.openxmlformats.org/officeDocument/2006/relationships/hyperlink" Target="https://www.food.com/recipe/simple-sauteed-frogs-legs-40405" TargetMode="External"/><Relationship Id="rId126" Type="http://schemas.openxmlformats.org/officeDocument/2006/relationships/hyperlink" Target="https://thefoodiephysician.com/tips-for-reducing-food-waste-and-homemade-chicken-stock-recipe/" TargetMode="External"/><Relationship Id="rId147" Type="http://schemas.openxmlformats.org/officeDocument/2006/relationships/hyperlink" Target="https://www.epicurious.com/recipes/food/views/beef-stock-355050" TargetMode="External"/><Relationship Id="rId8" Type="http://schemas.openxmlformats.org/officeDocument/2006/relationships/hyperlink" Target="https://acleanbake.com/apricot-jam/" TargetMode="External"/><Relationship Id="rId51" Type="http://schemas.openxmlformats.org/officeDocument/2006/relationships/hyperlink" Target="https://www.theprairiehomestead.com/2015/02/how-to-make-apple-cider-vinegar.html" TargetMode="External"/><Relationship Id="rId72" Type="http://schemas.openxmlformats.org/officeDocument/2006/relationships/hyperlink" Target="https://www.newlifeonahomestead.com/preserving-cherries-use-cherry-pits/" TargetMode="External"/><Relationship Id="rId93" Type="http://schemas.openxmlformats.org/officeDocument/2006/relationships/hyperlink" Target="https://cookieandkate.com/fresh-honeydew-margaritas/" TargetMode="External"/><Relationship Id="rId98" Type="http://schemas.openxmlformats.org/officeDocument/2006/relationships/hyperlink" Target="https://www.thekitchn.com/wait-dont-toss-those-strawberry-tops-245086" TargetMode="External"/><Relationship Id="rId121" Type="http://schemas.openxmlformats.org/officeDocument/2006/relationships/hyperlink" Target="https://foodwastefeast.com/recipes/2018/5/27/a-banh-mi-inspired-sandwich-from-a-leftover-charcuterie-board" TargetMode="External"/><Relationship Id="rId142" Type="http://schemas.openxmlformats.org/officeDocument/2006/relationships/hyperlink" Target="https://www.epicurious.com/recipes/food/views/beef-stock-355050" TargetMode="External"/><Relationship Id="rId163" Type="http://schemas.openxmlformats.org/officeDocument/2006/relationships/printerSettings" Target="../printerSettings/printerSettings3.bin"/><Relationship Id="rId3" Type="http://schemas.openxmlformats.org/officeDocument/2006/relationships/hyperlink" Target="https://www.bonappetit.com/recipe/pickled-watermelon-rind" TargetMode="External"/><Relationship Id="rId25" Type="http://schemas.openxmlformats.org/officeDocument/2006/relationships/hyperlink" Target="https://www.usfoods.com/content/dam/dce/pdfs/Your-Business/Easy-Ordering/MPP_Online-Common_Product_Yields_and_Conversions.pdf" TargetMode="External"/><Relationship Id="rId46" Type="http://schemas.openxmlformats.org/officeDocument/2006/relationships/hyperlink" Target="https://www.foodnetwork.com/recipes/michael-symon/veal-meatloaf-recipe-1927275" TargetMode="External"/><Relationship Id="rId67" Type="http://schemas.openxmlformats.org/officeDocument/2006/relationships/hyperlink" Target="https://foodwastefeast.com/recipes/2018/6/15/steak-with-roast-potatoes-and-radishes-and-radish-green-salsa-verde" TargetMode="External"/><Relationship Id="rId116" Type="http://schemas.openxmlformats.org/officeDocument/2006/relationships/hyperlink" Target="https://www.bbcgoodfood.com/howto/guide/what-do-leftover-lamb" TargetMode="External"/><Relationship Id="rId137" Type="http://schemas.openxmlformats.org/officeDocument/2006/relationships/hyperlink" Target="https://www.thekitchn.com/how-to-make-turkey-stock-237636" TargetMode="External"/><Relationship Id="rId158" Type="http://schemas.openxmlformats.org/officeDocument/2006/relationships/hyperlink" Target="https://www.epicurious.com/recipes/food/views/beef-stock-355050" TargetMode="External"/><Relationship Id="rId20" Type="http://schemas.openxmlformats.org/officeDocument/2006/relationships/hyperlink" Target="https://minimalistbaker.com/smoky-harissa-eggplant-dip/" TargetMode="External"/><Relationship Id="rId41" Type="http://schemas.openxmlformats.org/officeDocument/2006/relationships/hyperlink" Target="https://www.seriouseats.com/2018/04/stop-tossing-out-those-mango-pits-and-peels-and-make-this-no-cook-syrup-instead.html" TargetMode="External"/><Relationship Id="rId62" Type="http://schemas.openxmlformats.org/officeDocument/2006/relationships/hyperlink" Target="https://zerowastechef.com/2016/01/28/10-ideas-to-rescue-citrus-peels/" TargetMode="External"/><Relationship Id="rId83" Type="http://schemas.openxmlformats.org/officeDocument/2006/relationships/hyperlink" Target="https://www.bonappetit.com/recipe/easy-fish-stock" TargetMode="External"/><Relationship Id="rId88" Type="http://schemas.openxmlformats.org/officeDocument/2006/relationships/hyperlink" Target="https://www.bonappetit.com/recipe/easy-fish-stock" TargetMode="External"/><Relationship Id="rId111" Type="http://schemas.openxmlformats.org/officeDocument/2006/relationships/hyperlink" Target="https://www.bonappetit.com/recipes/slideshow/26-clam-recipes-steaming-grilling-needs" TargetMode="External"/><Relationship Id="rId132" Type="http://schemas.openxmlformats.org/officeDocument/2006/relationships/hyperlink" Target="https://thefoodiephysician.com/tips-for-reducing-food-waste-and-homemade-chicken-stock-recipe/" TargetMode="External"/><Relationship Id="rId153" Type="http://schemas.openxmlformats.org/officeDocument/2006/relationships/hyperlink" Target="https://www.epicurious.com/recipes/food/views/beef-stock-355050" TargetMode="External"/><Relationship Id="rId15" Type="http://schemas.openxmlformats.org/officeDocument/2006/relationships/hyperlink" Target="https://www.realsimple.com/food-recipes/browse-all-recipes/braised-endive?crlt=%5Bobject%20Object%5D&amp;crlt.pid=camp.DrnEyV0sCaeU" TargetMode="External"/><Relationship Id="rId36" Type="http://schemas.openxmlformats.org/officeDocument/2006/relationships/hyperlink" Target="https://foodwastefeast.com/recipes/2018/4/15/endlessly-customizable-fried-rice" TargetMode="External"/><Relationship Id="rId57" Type="http://schemas.openxmlformats.org/officeDocument/2006/relationships/hyperlink" Target="https://www.theprairiehomestead.com/2012/02/how-to-make-homemade-breadcrumbs.html" TargetMode="External"/><Relationship Id="rId106" Type="http://schemas.openxmlformats.org/officeDocument/2006/relationships/hyperlink" Target="https://www.sweetdaddy-d.com/homemade-crawfish-stock/" TargetMode="External"/><Relationship Id="rId127" Type="http://schemas.openxmlformats.org/officeDocument/2006/relationships/hyperlink" Target="https://thefoodiephysician.com/tips-for-reducing-food-waste-and-homemade-chicken-stock-recipe/" TargetMode="External"/><Relationship Id="rId10" Type="http://schemas.openxmlformats.org/officeDocument/2006/relationships/hyperlink" Target="https://foodwastefeast.com/recipes/2018/5/21/fruit-galette-with-bruised-and-irregular-peaches" TargetMode="External"/><Relationship Id="rId31" Type="http://schemas.openxmlformats.org/officeDocument/2006/relationships/hyperlink" Target="https://www.cooksillustrated.com/how_tos/10675-what-to-do-with-pea-greens?ref=HowTo_browse_16" TargetMode="External"/><Relationship Id="rId52" Type="http://schemas.openxmlformats.org/officeDocument/2006/relationships/hyperlink" Target="https://www.foodrepublic.com/recipes/make-fruit-vinegar/" TargetMode="External"/><Relationship Id="rId73" Type="http://schemas.openxmlformats.org/officeDocument/2006/relationships/hyperlink" Target="https://www.newlifeonahomestead.com/preserving-cherries-use-cherry-pits/" TargetMode="External"/><Relationship Id="rId78" Type="http://schemas.openxmlformats.org/officeDocument/2006/relationships/hyperlink" Target="https://www.simplyscratch.com/2016/08/homemade-shrimp-stock.html" TargetMode="External"/><Relationship Id="rId94" Type="http://schemas.openxmlformats.org/officeDocument/2006/relationships/hyperlink" Target="https://www.bonappetit.com/test-kitchen/ingredients/article/not-bad-kale-stems" TargetMode="External"/><Relationship Id="rId99" Type="http://schemas.openxmlformats.org/officeDocument/2006/relationships/hyperlink" Target="https://foodwastefeast.com/recipes/2018/4/17/kitchen-scrap-vegetable-stock-or-meat-stock?rq=stock" TargetMode="External"/><Relationship Id="rId101" Type="http://schemas.openxmlformats.org/officeDocument/2006/relationships/hyperlink" Target="https://www.thespruceeats.com/edible-and-zesty-papaya-seeds-3984847" TargetMode="External"/><Relationship Id="rId122" Type="http://schemas.openxmlformats.org/officeDocument/2006/relationships/hyperlink" Target="https://foodwastefeast.com/recipes/2018/5/27/a-banh-mi-inspired-sandwich-from-a-leftover-charcuterie-board" TargetMode="External"/><Relationship Id="rId143" Type="http://schemas.openxmlformats.org/officeDocument/2006/relationships/hyperlink" Target="https://www.epicurious.com/recipes/food/views/beef-stock-355050" TargetMode="External"/><Relationship Id="rId148" Type="http://schemas.openxmlformats.org/officeDocument/2006/relationships/hyperlink" Target="https://www.epicurious.com/recipes/food/views/beef-stock-355050" TargetMode="External"/><Relationship Id="rId4" Type="http://schemas.openxmlformats.org/officeDocument/2006/relationships/hyperlink" Target="https://www.marksdailyapple.com/lamb-with-blueberry-wine-reduction/" TargetMode="External"/><Relationship Id="rId9" Type="http://schemas.openxmlformats.org/officeDocument/2006/relationships/hyperlink" Target="https://www.epicurious.com/recipes/food/views/Nectarine-Lime-Curd-Tart-with-a-Brown-Sugar-Crust-15128" TargetMode="External"/><Relationship Id="rId26" Type="http://schemas.openxmlformats.org/officeDocument/2006/relationships/hyperlink" Target="https://food.cloud/must-know-tips-ensure-never-waste-peppers/" TargetMode="External"/><Relationship Id="rId47" Type="http://schemas.openxmlformats.org/officeDocument/2006/relationships/hyperlink" Target="https://www.foodnetwork.com/recipes/michael-symon/veal-meatloaf-recipe-1927275" TargetMode="External"/><Relationship Id="rId68" Type="http://schemas.openxmlformats.org/officeDocument/2006/relationships/hyperlink" Target="https://foodwastefeast.com/recipes/2018/7/5/use-up-all-the-veggies-soup" TargetMode="External"/><Relationship Id="rId89" Type="http://schemas.openxmlformats.org/officeDocument/2006/relationships/hyperlink" Target="https://www.bonappetit.com/recipe/easy-fish-stock" TargetMode="External"/><Relationship Id="rId112" Type="http://schemas.openxmlformats.org/officeDocument/2006/relationships/hyperlink" Target="https://www.bbcgoodfood.com/howto/guide/what-do-leftover-lamb" TargetMode="External"/><Relationship Id="rId133" Type="http://schemas.openxmlformats.org/officeDocument/2006/relationships/hyperlink" Target="https://thefoodiephysician.com/tips-for-reducing-food-waste-and-homemade-chicken-stock-recipe/" TargetMode="External"/><Relationship Id="rId154" Type="http://schemas.openxmlformats.org/officeDocument/2006/relationships/hyperlink" Target="https://www.epicurious.com/recipes/food/views/beef-stock-355050" TargetMode="External"/><Relationship Id="rId16" Type="http://schemas.openxmlformats.org/officeDocument/2006/relationships/hyperlink" Target="https://www.respectfood.com/article/how-to-reduce-waste-by-getting-the-most-out-of-your-coconut/" TargetMode="External"/><Relationship Id="rId37" Type="http://schemas.openxmlformats.org/officeDocument/2006/relationships/hyperlink" Target="https://foodwastefeast.com/recipes/2018/9/6/use-it-up-creamy-tomato-soup?rq=tomato" TargetMode="External"/><Relationship Id="rId58" Type="http://schemas.openxmlformats.org/officeDocument/2006/relationships/hyperlink" Target="https://www.foodrepublic.com/recipes/make-fruit-vinegar/" TargetMode="External"/><Relationship Id="rId79" Type="http://schemas.openxmlformats.org/officeDocument/2006/relationships/hyperlink" Target="https://skillet.lifehacker.com/how-to-collect-store-and-cook-with-bacon-grease-1833410977" TargetMode="External"/><Relationship Id="rId102" Type="http://schemas.openxmlformats.org/officeDocument/2006/relationships/hyperlink" Target="https://www.deliciouseveryday.com/honey-roasted-fig-ice-cream/" TargetMode="External"/><Relationship Id="rId123" Type="http://schemas.openxmlformats.org/officeDocument/2006/relationships/hyperlink" Target="https://foodwastefeast.com/recipes/2018/5/27/a-banh-mi-inspired-sandwich-from-a-leftover-charcuterie-board" TargetMode="External"/><Relationship Id="rId144" Type="http://schemas.openxmlformats.org/officeDocument/2006/relationships/hyperlink" Target="https://www.epicurious.com/recipes/food/views/beef-stock-355050" TargetMode="External"/><Relationship Id="rId90" Type="http://schemas.openxmlformats.org/officeDocument/2006/relationships/hyperlink" Target="https://foodwastefeast.com/recipes/2018/4/17/kitchen-scrap-vegetable-stock-or-meat-stock?rq=stock" TargetMode="External"/><Relationship Id="rId27" Type="http://schemas.openxmlformats.org/officeDocument/2006/relationships/hyperlink" Target="https://www.delish.com/cooking/recipe-ideas/a25621667/spinach-soup-recipe/" TargetMode="External"/><Relationship Id="rId48" Type="http://schemas.openxmlformats.org/officeDocument/2006/relationships/hyperlink" Target="https://www.foodnetwork.com/recipes/michael-symon/veal-meatloaf-recipe-1927275" TargetMode="External"/><Relationship Id="rId69" Type="http://schemas.openxmlformats.org/officeDocument/2006/relationships/hyperlink" Target="https://www.allrecipes.com/recipe/174210/super-easy-stir-fried-cabbage/" TargetMode="External"/><Relationship Id="rId113" Type="http://schemas.openxmlformats.org/officeDocument/2006/relationships/hyperlink" Target="https://www.bbcgoodfood.com/howto/guide/what-do-leftover-lamb" TargetMode="External"/><Relationship Id="rId134" Type="http://schemas.openxmlformats.org/officeDocument/2006/relationships/hyperlink" Target="https://www.seriouseats.com/recipes/2020/01/brown-duck-stock-recipe.html" TargetMode="External"/><Relationship Id="rId80" Type="http://schemas.openxmlformats.org/officeDocument/2006/relationships/hyperlink" Target="https://foodwastefeast.com/recipes/2018/7/5/use-up-all-the-veggies-soup" TargetMode="External"/><Relationship Id="rId155" Type="http://schemas.openxmlformats.org/officeDocument/2006/relationships/hyperlink" Target="https://www.epicurious.com/recipes/food/views/beef-stock-355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E5F1-C2AC-4F55-98F2-F8053E3BD849}">
  <sheetPr codeName="Sheet1"/>
  <dimension ref="A1:H14"/>
  <sheetViews>
    <sheetView showGridLines="0" zoomScale="170" zoomScaleNormal="170" workbookViewId="0">
      <selection activeCell="E10" sqref="E10"/>
    </sheetView>
  </sheetViews>
  <sheetFormatPr defaultColWidth="0" defaultRowHeight="14.5" zeroHeight="1"/>
  <cols>
    <col min="1" max="1" width="12.81640625" style="15" customWidth="1"/>
    <col min="2" max="2" width="41.6328125" style="14" customWidth="1"/>
    <col min="3" max="3" width="3.81640625" style="14" customWidth="1"/>
    <col min="4" max="4" width="14.81640625" style="15" customWidth="1"/>
    <col min="5" max="5" width="46" style="15" customWidth="1"/>
    <col min="6" max="7" width="9.1796875" style="15" customWidth="1"/>
    <col min="8" max="8" width="0" style="15" hidden="1" customWidth="1"/>
    <col min="9" max="16384" width="9.1796875" style="15" hidden="1"/>
  </cols>
  <sheetData>
    <row r="1" spans="1:5" ht="91" customHeight="1"/>
    <row r="2" spans="1:5" ht="10" customHeight="1">
      <c r="A2" s="74"/>
      <c r="B2" s="74"/>
      <c r="D2" s="74"/>
      <c r="E2" s="74"/>
    </row>
    <row r="3" spans="1:5" ht="21" customHeight="1">
      <c r="A3" s="78" t="s">
        <v>514</v>
      </c>
      <c r="B3" s="78"/>
      <c r="C3" s="52"/>
      <c r="D3" s="78" t="s">
        <v>528</v>
      </c>
      <c r="E3" s="78"/>
    </row>
    <row r="4" spans="1:5" ht="53.25" customHeight="1">
      <c r="A4" s="75" t="s">
        <v>515</v>
      </c>
      <c r="B4" s="54" t="s">
        <v>517</v>
      </c>
      <c r="C4" s="51"/>
      <c r="D4" s="67" t="s">
        <v>361</v>
      </c>
      <c r="E4" s="55" t="s">
        <v>531</v>
      </c>
    </row>
    <row r="5" spans="1:5" ht="51" customHeight="1">
      <c r="A5" s="75"/>
      <c r="B5" s="56" t="s">
        <v>516</v>
      </c>
      <c r="C5" s="51"/>
      <c r="D5" s="67" t="s">
        <v>529</v>
      </c>
      <c r="E5" s="55" t="s">
        <v>532</v>
      </c>
    </row>
    <row r="6" spans="1:5" ht="46" customHeight="1">
      <c r="A6" s="53"/>
      <c r="B6" s="51"/>
      <c r="C6" s="51"/>
      <c r="D6" s="67" t="s">
        <v>530</v>
      </c>
      <c r="E6" s="55" t="s">
        <v>533</v>
      </c>
    </row>
    <row r="7" spans="1:5" ht="58">
      <c r="A7" s="65" t="s">
        <v>518</v>
      </c>
      <c r="B7" s="57" t="s">
        <v>519</v>
      </c>
      <c r="C7" s="51"/>
      <c r="D7" s="67" t="s">
        <v>429</v>
      </c>
      <c r="E7" s="58" t="s">
        <v>534</v>
      </c>
    </row>
    <row r="8" spans="1:5" ht="58" customHeight="1">
      <c r="A8" s="76" t="s">
        <v>520</v>
      </c>
      <c r="B8" s="59" t="s">
        <v>522</v>
      </c>
      <c r="C8" s="60"/>
      <c r="D8" s="61"/>
      <c r="E8" s="61"/>
    </row>
    <row r="9" spans="1:5" ht="37" customHeight="1">
      <c r="A9" s="77"/>
      <c r="B9" s="62" t="s">
        <v>525</v>
      </c>
      <c r="C9" s="60"/>
      <c r="D9" s="51"/>
      <c r="E9" s="51"/>
    </row>
    <row r="10" spans="1:5" ht="49.5" customHeight="1">
      <c r="A10" s="72" t="s">
        <v>521</v>
      </c>
      <c r="B10" s="63" t="s">
        <v>526</v>
      </c>
      <c r="C10" s="60"/>
      <c r="D10" s="51"/>
      <c r="E10" s="51"/>
    </row>
    <row r="11" spans="1:5" ht="61" customHeight="1">
      <c r="A11" s="73"/>
      <c r="B11" s="64" t="s">
        <v>527</v>
      </c>
      <c r="C11" s="60"/>
      <c r="D11" s="51"/>
      <c r="E11" s="51"/>
    </row>
    <row r="12" spans="1:5" ht="34.5" customHeight="1">
      <c r="A12" s="66" t="s">
        <v>523</v>
      </c>
      <c r="B12" s="30" t="s">
        <v>524</v>
      </c>
      <c r="C12" s="51"/>
      <c r="D12" s="51"/>
      <c r="E12" s="51"/>
    </row>
    <row r="13" spans="1:5"/>
    <row r="14" spans="1:5"/>
  </sheetData>
  <mergeCells count="7">
    <mergeCell ref="A10:A11"/>
    <mergeCell ref="D2:E2"/>
    <mergeCell ref="A4:A5"/>
    <mergeCell ref="A8:A9"/>
    <mergeCell ref="A2:B2"/>
    <mergeCell ref="A3:B3"/>
    <mergeCell ref="D3:E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17E3-01FF-4F07-8D29-D38D4EDAFE0E}">
  <sheetPr codeName="Sheet2"/>
  <dimension ref="A1:XFA42"/>
  <sheetViews>
    <sheetView showGridLines="0" tabSelected="1" topLeftCell="A3" zoomScale="120" zoomScaleNormal="120" workbookViewId="0">
      <selection activeCell="B4" sqref="B4:C4"/>
    </sheetView>
  </sheetViews>
  <sheetFormatPr defaultColWidth="0" defaultRowHeight="0" customHeight="1" zeroHeight="1"/>
  <cols>
    <col min="1" max="1" width="21.36328125" style="1" customWidth="1"/>
    <col min="2" max="2" width="18.36328125" style="1" customWidth="1"/>
    <col min="3" max="3" width="17.1796875" style="4" customWidth="1"/>
    <col min="4" max="4" width="15.81640625" style="1" customWidth="1"/>
    <col min="5" max="5" width="14" style="1" customWidth="1"/>
    <col min="6" max="6" width="35.90625" style="1" customWidth="1"/>
    <col min="7" max="7" width="0" style="1" hidden="1"/>
    <col min="8" max="16381" width="8.81640625" style="1" hidden="1"/>
    <col min="16382" max="16382" width="4.36328125" style="1" customWidth="1"/>
    <col min="16383" max="16383" width="2.81640625" style="1" customWidth="1"/>
    <col min="16384" max="16384" width="0.6328125" style="1" customWidth="1"/>
  </cols>
  <sheetData>
    <row r="1" spans="1:6" ht="103" customHeight="1"/>
    <row r="2" spans="1:6" ht="14.5">
      <c r="A2" s="32"/>
      <c r="B2" s="68" t="s">
        <v>790</v>
      </c>
      <c r="C2" s="69" t="s">
        <v>791</v>
      </c>
      <c r="E2" s="79" t="s">
        <v>792</v>
      </c>
      <c r="F2" s="80"/>
    </row>
    <row r="3" spans="1:6" ht="87">
      <c r="A3" s="67" t="s">
        <v>147</v>
      </c>
      <c r="B3" s="86" t="s">
        <v>184</v>
      </c>
      <c r="C3" s="87"/>
      <c r="E3" s="67" t="s">
        <v>361</v>
      </c>
      <c r="F3" s="5" t="str">
        <f>VLOOKUP(B4,'Ingredient Yield'!A:I,4,FALSE)</f>
        <v>Most of the artichoke is not edible and would be challenging to repurpose.  Artichoke leaves can be cooked and eaten but the yield per artichoke is low.  The heart of the artichoke is the only fully edible part.</v>
      </c>
    </row>
    <row r="4" spans="1:6" ht="29">
      <c r="A4" s="67" t="s">
        <v>1</v>
      </c>
      <c r="B4" s="88" t="s">
        <v>0</v>
      </c>
      <c r="C4" s="87"/>
      <c r="E4" s="67" t="s">
        <v>387</v>
      </c>
      <c r="F4" s="5" t="str">
        <f>VLOOKUP(B4,'Ingredient Yield'!A:I,5,FALSE)</f>
        <v>Marinate leftover artichokes</v>
      </c>
    </row>
    <row r="5" spans="1:6" ht="29">
      <c r="A5" s="67" t="s">
        <v>6</v>
      </c>
      <c r="B5" s="26">
        <v>10</v>
      </c>
      <c r="C5" s="26">
        <v>10</v>
      </c>
      <c r="E5" s="67" t="s">
        <v>388</v>
      </c>
      <c r="F5" s="5" t="str">
        <f>VLOOKUP(B4,'Ingredient Yield'!A:I,6,FALSE)</f>
        <v>Blend stems into soup</v>
      </c>
    </row>
    <row r="6" spans="1:6" ht="29">
      <c r="A6" s="67" t="s">
        <v>2</v>
      </c>
      <c r="B6" s="25">
        <v>10</v>
      </c>
      <c r="C6" s="25">
        <v>10</v>
      </c>
      <c r="E6" s="67" t="s">
        <v>389</v>
      </c>
      <c r="F6" s="5" t="str">
        <f>VLOOKUP(B4,'Ingredient Yield'!A:I,7,FALSE)</f>
        <v xml:space="preserve"> - </v>
      </c>
    </row>
    <row r="7" spans="1:6" ht="43.5">
      <c r="A7" s="67" t="s">
        <v>54</v>
      </c>
      <c r="B7" s="11" t="str">
        <f>VLOOKUP(B4,'Ingredient Yield'!A:C,3,FALSE)</f>
        <v>Artichoke Hearts - Edible Leaves and Base</v>
      </c>
      <c r="C7" s="13"/>
      <c r="E7" s="67" t="s">
        <v>414</v>
      </c>
      <c r="F7" s="5" t="str">
        <f>VLOOKUP(B4,'Ingredient Yield'!A:I,8,FALSE)</f>
        <v>Artichoke Stem Salad</v>
      </c>
    </row>
    <row r="8" spans="1:6" ht="29">
      <c r="A8" s="67" t="s">
        <v>187</v>
      </c>
      <c r="B8" s="7">
        <f>VLOOKUP(B4,'Ingredient Yield'!A:C,2,FALSE)</f>
        <v>0.4</v>
      </c>
      <c r="C8" s="10">
        <v>1</v>
      </c>
      <c r="E8" s="67" t="s">
        <v>190</v>
      </c>
      <c r="F8" s="5" t="str">
        <f>VLOOKUP(B4,'Ingredient Yield'!A:I,9,FALSE)</f>
        <v>https://www.evankleiman.com/artichokes-dont-forget-the-stems/</v>
      </c>
    </row>
    <row r="9" spans="1:6" ht="43.5">
      <c r="A9" s="67" t="s">
        <v>3</v>
      </c>
      <c r="B9" s="5">
        <f>B5*B8</f>
        <v>4</v>
      </c>
      <c r="C9" s="8">
        <f>C5*C8</f>
        <v>10</v>
      </c>
      <c r="E9" s="33" t="s">
        <v>429</v>
      </c>
      <c r="F9" s="34">
        <f>(1-B8)*B5</f>
        <v>6</v>
      </c>
    </row>
    <row r="10" spans="1:6" ht="14.5">
      <c r="A10" s="67" t="s">
        <v>363</v>
      </c>
      <c r="B10" s="21">
        <f>A16*(B16/60)</f>
        <v>5</v>
      </c>
      <c r="C10" s="24">
        <v>0</v>
      </c>
    </row>
    <row r="11" spans="1:6" ht="14.5">
      <c r="A11" s="67" t="s">
        <v>4</v>
      </c>
      <c r="B11" s="21">
        <f>SUM(B6+B10)</f>
        <v>15</v>
      </c>
      <c r="C11" s="21">
        <f>SUM(C6+C10)</f>
        <v>10</v>
      </c>
    </row>
    <row r="12" spans="1:6" ht="14.5">
      <c r="A12" s="71" t="s">
        <v>5</v>
      </c>
      <c r="B12" s="28">
        <f>B11/B9</f>
        <v>3.75</v>
      </c>
      <c r="C12" s="29">
        <f>C11/C9</f>
        <v>1</v>
      </c>
      <c r="E12" s="79" t="s">
        <v>786</v>
      </c>
      <c r="F12" s="96"/>
    </row>
    <row r="13" spans="1:6" ht="14.5">
      <c r="A13" s="2"/>
      <c r="B13" s="2"/>
      <c r="C13" s="3"/>
      <c r="E13" s="89" t="s">
        <v>788</v>
      </c>
      <c r="F13" s="90"/>
    </row>
    <row r="14" spans="1:6" ht="14.5">
      <c r="A14" s="83" t="s">
        <v>362</v>
      </c>
      <c r="B14" s="84"/>
      <c r="C14" s="85"/>
      <c r="E14" s="91" t="s">
        <v>793</v>
      </c>
      <c r="F14" s="92"/>
    </row>
    <row r="15" spans="1:6" ht="35" customHeight="1">
      <c r="A15" s="70" t="s">
        <v>7</v>
      </c>
      <c r="B15" s="82" t="s">
        <v>365</v>
      </c>
      <c r="C15" s="82"/>
      <c r="E15" s="91" t="s">
        <v>794</v>
      </c>
      <c r="F15" s="92"/>
    </row>
    <row r="16" spans="1:6" ht="14.5">
      <c r="A16" s="31">
        <v>10</v>
      </c>
      <c r="B16" s="27">
        <v>30</v>
      </c>
      <c r="C16" s="16" t="s">
        <v>364</v>
      </c>
      <c r="D16" s="14"/>
      <c r="E16" s="94"/>
      <c r="F16" s="95"/>
    </row>
    <row r="17" spans="1:6" ht="36" customHeight="1">
      <c r="A17" s="81" t="s">
        <v>186</v>
      </c>
      <c r="B17" s="81"/>
      <c r="C17" s="81"/>
      <c r="D17" s="14"/>
      <c r="E17" s="93" t="s">
        <v>787</v>
      </c>
      <c r="F17" s="93"/>
    </row>
    <row r="18" spans="1:6" ht="21" customHeight="1">
      <c r="A18" s="50"/>
      <c r="C18" s="1"/>
      <c r="D18" s="14"/>
    </row>
    <row r="19" spans="1:6" ht="45" hidden="1" customHeight="1">
      <c r="C19" s="1"/>
      <c r="D19" s="15"/>
      <c r="E19" s="37"/>
      <c r="F19" s="37"/>
    </row>
    <row r="20" spans="1:6" ht="25.5" hidden="1" customHeight="1">
      <c r="D20" s="15"/>
      <c r="E20" s="12"/>
    </row>
    <row r="21" spans="1:6" ht="20" hidden="1" customHeight="1"/>
    <row r="22" spans="1:6" ht="20" hidden="1" customHeight="1"/>
    <row r="23" spans="1:6" ht="20" hidden="1" customHeight="1"/>
    <row r="24" spans="1:6" ht="20" hidden="1" customHeight="1"/>
    <row r="25" spans="1:6" ht="20" hidden="1" customHeight="1"/>
    <row r="26" spans="1:6" ht="20" hidden="1" customHeight="1"/>
    <row r="27" spans="1:6" ht="20" hidden="1" customHeight="1"/>
    <row r="28" spans="1:6" ht="20" hidden="1" customHeight="1"/>
    <row r="29" spans="1:6" ht="20" hidden="1" customHeight="1"/>
    <row r="30" spans="1:6" ht="20" hidden="1" customHeight="1"/>
    <row r="31" spans="1:6" ht="20" hidden="1" customHeight="1"/>
    <row r="32" spans="1:6" ht="20" hidden="1" customHeight="1"/>
    <row r="33" ht="20" hidden="1" customHeight="1"/>
    <row r="34" ht="20" hidden="1" customHeight="1"/>
    <row r="35" ht="20" hidden="1" customHeight="1"/>
    <row r="36" ht="20" hidden="1" customHeight="1"/>
    <row r="37" ht="20" hidden="1" customHeight="1"/>
    <row r="38" ht="20" hidden="1" customHeight="1"/>
    <row r="39" ht="20" hidden="1" customHeight="1"/>
    <row r="40" ht="20" hidden="1" customHeight="1"/>
    <row r="41" ht="20" hidden="1" customHeight="1"/>
    <row r="42" ht="20" hidden="1" customHeight="1"/>
  </sheetData>
  <mergeCells count="12">
    <mergeCell ref="E2:F2"/>
    <mergeCell ref="A17:C17"/>
    <mergeCell ref="B15:C15"/>
    <mergeCell ref="A14:C14"/>
    <mergeCell ref="B3:C3"/>
    <mergeCell ref="B4:C4"/>
    <mergeCell ref="E13:F13"/>
    <mergeCell ref="E14:F14"/>
    <mergeCell ref="E17:F17"/>
    <mergeCell ref="E15:F15"/>
    <mergeCell ref="E16:F16"/>
    <mergeCell ref="E12:F12"/>
  </mergeCells>
  <conditionalFormatting sqref="B12:C12">
    <cfRule type="colorScale" priority="1">
      <colorScale>
        <cfvo type="min"/>
        <cfvo type="max"/>
        <color rgb="FF00B050"/>
        <color rgb="FFFF0000"/>
      </colorScale>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565" yWindow="358" count="3">
        <x14:dataValidation type="list" allowBlank="1" showInputMessage="1" showErrorMessage="1" promptTitle="Select Prep Time" prompt="Use the drop down to select the amount of time needed to prep the unprocessed ingredient. " xr:uid="{654F44FA-6440-499D-A4B0-AE9B8E54E930}">
          <x14:formula1>
            <xm:f>'Ingredient Categories'!$N$2:$N$6</xm:f>
          </x14:formula1>
          <xm:sqref>B16</xm:sqref>
        </x14:dataValidation>
        <x14:dataValidation type="list" allowBlank="1" showInputMessage="1" showErrorMessage="1" promptTitle="Select Ingredient Category" prompt="Choose a category from the list by clicking the dropdown arrow on the right." xr:uid="{4056B2DD-260D-411C-B8B1-55B198DC2C04}">
          <x14:formula1>
            <xm:f>'Ingredient Categories'!$B$1:$L$1</xm:f>
          </x14:formula1>
          <xm:sqref>B3:C3</xm:sqref>
        </x14:dataValidation>
        <x14:dataValidation type="list" allowBlank="1" showInputMessage="1" showErrorMessage="1" promptTitle="Select Item" prompt="Choose item to calculate yield comparison. Use the navigation bar to move up and down the selection area." xr:uid="{349C826B-8B62-4D18-B009-B7A31004B592}">
          <x14:formula1>
            <xm:f>INDEX('Ingredient Categories'!B3:L39,,MATCH(B3:C3,'Ingredient Categories'!A2:A12,0))</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F4FA-17CD-4C25-BB96-C207A2AFF0D5}">
  <sheetPr codeName="Sheet3"/>
  <dimension ref="A1:P159"/>
  <sheetViews>
    <sheetView zoomScale="85" zoomScaleNormal="85" workbookViewId="0">
      <pane ySplit="1" topLeftCell="A93" activePane="bottomLeft" state="frozen"/>
      <selection activeCell="E145" sqref="E145"/>
      <selection pane="bottomLeft" activeCell="E145" sqref="E145"/>
    </sheetView>
  </sheetViews>
  <sheetFormatPr defaultColWidth="16.453125" defaultRowHeight="45" customHeight="1"/>
  <cols>
    <col min="1" max="1" width="16.453125" style="5"/>
    <col min="2" max="2" width="16.453125" style="7"/>
    <col min="3" max="3" width="16.453125" style="5"/>
    <col min="4" max="4" width="50.81640625" style="5" customWidth="1"/>
    <col min="5" max="5" width="27.81640625" style="5" customWidth="1"/>
    <col min="6" max="6" width="30.453125" style="5" customWidth="1"/>
    <col min="7" max="7" width="29.81640625" style="5" customWidth="1"/>
    <col min="8" max="8" width="16.453125" style="5"/>
    <col min="9" max="9" width="41.453125" style="5" customWidth="1"/>
    <col min="10" max="12" width="16.453125" style="5"/>
    <col min="13" max="16384" width="16.453125" style="9"/>
  </cols>
  <sheetData>
    <row r="1" spans="1:16" s="22" customFormat="1" ht="45" customHeight="1">
      <c r="A1" s="6" t="s">
        <v>8</v>
      </c>
      <c r="B1" s="6" t="s">
        <v>29</v>
      </c>
      <c r="C1" s="6" t="s">
        <v>54</v>
      </c>
      <c r="D1" s="6" t="s">
        <v>188</v>
      </c>
      <c r="E1" s="6" t="s">
        <v>387</v>
      </c>
      <c r="F1" s="6" t="s">
        <v>388</v>
      </c>
      <c r="G1" s="6" t="s">
        <v>389</v>
      </c>
      <c r="H1" s="6" t="s">
        <v>189</v>
      </c>
      <c r="I1" s="6" t="s">
        <v>190</v>
      </c>
      <c r="J1" s="6" t="s">
        <v>37</v>
      </c>
      <c r="K1" s="6" t="s">
        <v>382</v>
      </c>
      <c r="L1" s="6" t="s">
        <v>147</v>
      </c>
    </row>
    <row r="2" spans="1:16" s="38" customFormat="1" ht="45" customHeight="1">
      <c r="A2" s="38" t="s">
        <v>289</v>
      </c>
      <c r="B2" s="39">
        <v>0.8</v>
      </c>
      <c r="C2" s="38" t="s">
        <v>419</v>
      </c>
      <c r="D2" s="38" t="s">
        <v>290</v>
      </c>
      <c r="E2" s="38" t="s">
        <v>291</v>
      </c>
      <c r="F2" s="38" t="s">
        <v>292</v>
      </c>
      <c r="G2" s="38" t="s">
        <v>293</v>
      </c>
      <c r="H2" s="38" t="s">
        <v>536</v>
      </c>
      <c r="I2" s="42" t="s">
        <v>294</v>
      </c>
      <c r="K2" s="38" t="s">
        <v>384</v>
      </c>
      <c r="L2" s="38" t="s">
        <v>148</v>
      </c>
    </row>
    <row r="3" spans="1:16" s="38" customFormat="1" ht="45" customHeight="1">
      <c r="A3" s="38" t="s">
        <v>191</v>
      </c>
      <c r="B3" s="39">
        <v>0.9</v>
      </c>
      <c r="C3" s="38" t="s">
        <v>413</v>
      </c>
      <c r="D3" s="38" t="s">
        <v>192</v>
      </c>
      <c r="E3" s="38" t="s">
        <v>194</v>
      </c>
      <c r="F3" s="38" t="s">
        <v>195</v>
      </c>
      <c r="G3" s="38" t="s">
        <v>411</v>
      </c>
      <c r="H3" s="38" t="s">
        <v>538</v>
      </c>
      <c r="I3" s="42" t="s">
        <v>537</v>
      </c>
      <c r="K3" s="38" t="s">
        <v>384</v>
      </c>
      <c r="L3" s="38" t="s">
        <v>237</v>
      </c>
    </row>
    <row r="4" spans="1:16" s="38" customFormat="1" ht="45" customHeight="1">
      <c r="A4" s="38" t="s">
        <v>252</v>
      </c>
      <c r="B4" s="39">
        <v>0.3</v>
      </c>
      <c r="C4" s="38" t="s">
        <v>419</v>
      </c>
      <c r="D4" s="38" t="s">
        <v>253</v>
      </c>
      <c r="E4" s="38" t="s">
        <v>254</v>
      </c>
      <c r="F4" s="38" t="s">
        <v>255</v>
      </c>
      <c r="G4" s="38" t="s">
        <v>256</v>
      </c>
      <c r="H4" s="38" t="s">
        <v>538</v>
      </c>
      <c r="I4" s="42" t="s">
        <v>539</v>
      </c>
      <c r="K4" s="38" t="s">
        <v>384</v>
      </c>
      <c r="L4" s="38" t="s">
        <v>149</v>
      </c>
    </row>
    <row r="5" spans="1:16" ht="45" customHeight="1">
      <c r="A5" s="9" t="s">
        <v>23</v>
      </c>
      <c r="B5" s="35">
        <v>0.87</v>
      </c>
      <c r="C5" s="9" t="s">
        <v>48</v>
      </c>
      <c r="D5" s="9" t="s">
        <v>316</v>
      </c>
      <c r="E5" s="9" t="s">
        <v>495</v>
      </c>
      <c r="F5" s="9" t="s">
        <v>493</v>
      </c>
      <c r="G5" s="9" t="s">
        <v>492</v>
      </c>
      <c r="H5" s="9" t="s">
        <v>494</v>
      </c>
      <c r="I5" s="36" t="s">
        <v>491</v>
      </c>
      <c r="J5" s="9"/>
      <c r="K5" s="36" t="s">
        <v>383</v>
      </c>
      <c r="L5" s="9" t="s">
        <v>148</v>
      </c>
    </row>
    <row r="6" spans="1:16" ht="45" customHeight="1">
      <c r="A6" s="9" t="s">
        <v>386</v>
      </c>
      <c r="B6" s="35">
        <v>0.9</v>
      </c>
      <c r="C6" s="9" t="s">
        <v>41</v>
      </c>
      <c r="D6" s="9" t="s">
        <v>240</v>
      </c>
      <c r="E6" s="9" t="s">
        <v>241</v>
      </c>
      <c r="F6" s="9" t="s">
        <v>242</v>
      </c>
      <c r="G6" s="9" t="s">
        <v>411</v>
      </c>
      <c r="H6" s="9" t="s">
        <v>538</v>
      </c>
      <c r="I6" s="36" t="s">
        <v>535</v>
      </c>
      <c r="J6" s="9"/>
      <c r="K6" s="36" t="s">
        <v>383</v>
      </c>
      <c r="L6" s="9" t="s">
        <v>237</v>
      </c>
    </row>
    <row r="7" spans="1:16" ht="45" customHeight="1">
      <c r="A7" s="9" t="s">
        <v>65</v>
      </c>
      <c r="B7" s="35">
        <v>0.16</v>
      </c>
      <c r="C7" s="9" t="s">
        <v>78</v>
      </c>
      <c r="D7" s="9" t="s">
        <v>458</v>
      </c>
      <c r="E7" s="9" t="s">
        <v>459</v>
      </c>
      <c r="F7" s="9" t="s">
        <v>541</v>
      </c>
      <c r="G7" s="9" t="s">
        <v>411</v>
      </c>
      <c r="H7" s="9" t="s">
        <v>538</v>
      </c>
      <c r="I7" s="36" t="s">
        <v>540</v>
      </c>
      <c r="J7" s="9"/>
      <c r="K7" s="36" t="s">
        <v>383</v>
      </c>
      <c r="L7" s="9" t="s">
        <v>149</v>
      </c>
      <c r="P7" s="9" t="str">
        <f>P5&amp;""&amp;M7</f>
        <v/>
      </c>
    </row>
    <row r="8" spans="1:16" s="38" customFormat="1" ht="45" customHeight="1">
      <c r="A8" s="38" t="s">
        <v>314</v>
      </c>
      <c r="B8" s="39">
        <v>0.95</v>
      </c>
      <c r="C8" s="38" t="s">
        <v>422</v>
      </c>
      <c r="D8" s="38" t="s">
        <v>315</v>
      </c>
      <c r="E8" s="38" t="s">
        <v>409</v>
      </c>
      <c r="F8" s="38" t="s">
        <v>584</v>
      </c>
      <c r="G8" s="38" t="s">
        <v>411</v>
      </c>
      <c r="H8" s="38" t="s">
        <v>554</v>
      </c>
      <c r="I8" s="42" t="s">
        <v>555</v>
      </c>
      <c r="K8" s="38" t="s">
        <v>384</v>
      </c>
      <c r="L8" s="38" t="s">
        <v>148</v>
      </c>
    </row>
    <row r="9" spans="1:16" ht="45" customHeight="1">
      <c r="A9" s="9" t="s">
        <v>21</v>
      </c>
      <c r="B9" s="35">
        <v>0.86</v>
      </c>
      <c r="C9" s="9" t="s">
        <v>46</v>
      </c>
      <c r="D9" s="9" t="s">
        <v>473</v>
      </c>
      <c r="E9" s="9" t="s">
        <v>474</v>
      </c>
      <c r="F9" s="9" t="s">
        <v>584</v>
      </c>
      <c r="G9" s="9" t="s">
        <v>411</v>
      </c>
      <c r="H9" s="9" t="s">
        <v>550</v>
      </c>
      <c r="I9" s="36" t="s">
        <v>460</v>
      </c>
      <c r="J9" s="9"/>
      <c r="K9" s="36" t="s">
        <v>383</v>
      </c>
      <c r="L9" s="9" t="s">
        <v>148</v>
      </c>
    </row>
    <row r="10" spans="1:16" ht="45" customHeight="1">
      <c r="A10" s="9" t="s">
        <v>101</v>
      </c>
      <c r="B10" s="35">
        <v>0.99</v>
      </c>
      <c r="C10" s="9" t="s">
        <v>185</v>
      </c>
      <c r="D10" s="9" t="s">
        <v>480</v>
      </c>
      <c r="E10" s="9" t="s">
        <v>482</v>
      </c>
      <c r="F10" s="9" t="s">
        <v>549</v>
      </c>
      <c r="G10" s="9" t="s">
        <v>411</v>
      </c>
      <c r="H10" s="9" t="s">
        <v>551</v>
      </c>
      <c r="I10" s="23" t="s">
        <v>552</v>
      </c>
      <c r="J10" s="9"/>
      <c r="K10" s="36" t="s">
        <v>383</v>
      </c>
      <c r="L10" s="9" t="s">
        <v>146</v>
      </c>
    </row>
    <row r="11" spans="1:16" s="38" customFormat="1" ht="45" customHeight="1">
      <c r="A11" s="38" t="s">
        <v>234</v>
      </c>
      <c r="B11" s="39">
        <v>1</v>
      </c>
      <c r="C11" s="38" t="s">
        <v>411</v>
      </c>
      <c r="D11" s="38" t="s">
        <v>416</v>
      </c>
      <c r="E11" s="38" t="s">
        <v>235</v>
      </c>
      <c r="F11" s="38" t="s">
        <v>411</v>
      </c>
      <c r="G11" s="38" t="s">
        <v>411</v>
      </c>
      <c r="H11" s="38" t="s">
        <v>538</v>
      </c>
      <c r="I11" s="42" t="s">
        <v>553</v>
      </c>
      <c r="K11" s="38" t="s">
        <v>384</v>
      </c>
      <c r="L11" s="38" t="s">
        <v>202</v>
      </c>
    </row>
    <row r="12" spans="1:16" ht="45" customHeight="1">
      <c r="A12" s="5" t="s">
        <v>212</v>
      </c>
      <c r="B12" s="7">
        <v>0.9</v>
      </c>
      <c r="C12" s="5" t="s">
        <v>99</v>
      </c>
      <c r="D12" s="5" t="s">
        <v>213</v>
      </c>
      <c r="E12" s="5" t="s">
        <v>214</v>
      </c>
      <c r="F12" s="5" t="s">
        <v>215</v>
      </c>
      <c r="G12" s="5" t="s">
        <v>548</v>
      </c>
      <c r="H12" s="5" t="s">
        <v>546</v>
      </c>
      <c r="I12" s="23" t="s">
        <v>547</v>
      </c>
      <c r="K12" s="23" t="s">
        <v>383</v>
      </c>
      <c r="L12" s="5" t="s">
        <v>149</v>
      </c>
    </row>
    <row r="13" spans="1:16" ht="45" customHeight="1">
      <c r="A13" s="9" t="s">
        <v>64</v>
      </c>
      <c r="B13" s="35">
        <v>0.36</v>
      </c>
      <c r="C13" s="9" t="s">
        <v>77</v>
      </c>
      <c r="D13" s="9" t="s">
        <v>453</v>
      </c>
      <c r="E13" s="9" t="s">
        <v>452</v>
      </c>
      <c r="F13" s="9" t="s">
        <v>454</v>
      </c>
      <c r="G13" s="9" t="s">
        <v>457</v>
      </c>
      <c r="H13" s="9" t="s">
        <v>451</v>
      </c>
      <c r="I13" s="36" t="s">
        <v>450</v>
      </c>
      <c r="J13" s="9"/>
      <c r="K13" s="36" t="s">
        <v>383</v>
      </c>
      <c r="L13" s="9" t="s">
        <v>149</v>
      </c>
    </row>
    <row r="14" spans="1:16" s="38" customFormat="1" ht="45" customHeight="1">
      <c r="A14" s="38" t="s">
        <v>328</v>
      </c>
      <c r="B14" s="39">
        <v>0.8</v>
      </c>
      <c r="C14" s="38" t="s">
        <v>412</v>
      </c>
      <c r="D14" s="38" t="s">
        <v>329</v>
      </c>
      <c r="E14" s="38" t="s">
        <v>330</v>
      </c>
      <c r="F14" s="38" t="s">
        <v>411</v>
      </c>
      <c r="G14" s="38" t="s">
        <v>411</v>
      </c>
      <c r="H14" s="38" t="s">
        <v>542</v>
      </c>
      <c r="I14" s="42" t="s">
        <v>543</v>
      </c>
      <c r="K14" s="38" t="s">
        <v>384</v>
      </c>
      <c r="L14" s="38" t="s">
        <v>148</v>
      </c>
    </row>
    <row r="15" spans="1:16" ht="45" customHeight="1">
      <c r="A15" s="9" t="s">
        <v>28</v>
      </c>
      <c r="B15" s="35">
        <v>0.63</v>
      </c>
      <c r="C15" s="9" t="s">
        <v>51</v>
      </c>
      <c r="D15" s="9" t="s">
        <v>287</v>
      </c>
      <c r="E15" s="9" t="s">
        <v>288</v>
      </c>
      <c r="F15" s="9" t="s">
        <v>411</v>
      </c>
      <c r="G15" s="9" t="s">
        <v>411</v>
      </c>
      <c r="H15" s="9" t="s">
        <v>510</v>
      </c>
      <c r="I15" s="36" t="s">
        <v>509</v>
      </c>
      <c r="J15" s="9"/>
      <c r="K15" s="36" t="s">
        <v>383</v>
      </c>
      <c r="L15" s="9" t="s">
        <v>148</v>
      </c>
    </row>
    <row r="16" spans="1:16" s="38" customFormat="1" ht="45" customHeight="1">
      <c r="A16" s="38" t="s">
        <v>278</v>
      </c>
      <c r="B16" s="39">
        <v>0.9</v>
      </c>
      <c r="C16" s="38" t="s">
        <v>415</v>
      </c>
      <c r="D16" s="38" t="s">
        <v>279</v>
      </c>
      <c r="E16" s="38" t="s">
        <v>280</v>
      </c>
      <c r="F16" s="38" t="s">
        <v>281</v>
      </c>
      <c r="G16" s="38" t="s">
        <v>282</v>
      </c>
      <c r="H16" s="38" t="s">
        <v>597</v>
      </c>
      <c r="I16" s="42" t="s">
        <v>598</v>
      </c>
      <c r="K16" s="38" t="s">
        <v>384</v>
      </c>
      <c r="L16" s="38" t="s">
        <v>148</v>
      </c>
    </row>
    <row r="17" spans="1:12" s="38" customFormat="1" ht="45" customHeight="1">
      <c r="A17" s="38" t="s">
        <v>267</v>
      </c>
      <c r="B17" s="39">
        <v>0.95</v>
      </c>
      <c r="C17" s="38" t="s">
        <v>415</v>
      </c>
      <c r="D17" s="38" t="s">
        <v>268</v>
      </c>
      <c r="E17" s="38" t="s">
        <v>269</v>
      </c>
      <c r="F17" s="38" t="s">
        <v>270</v>
      </c>
      <c r="G17" s="38" t="s">
        <v>411</v>
      </c>
      <c r="H17" s="38" t="s">
        <v>554</v>
      </c>
      <c r="I17" s="42" t="s">
        <v>555</v>
      </c>
      <c r="K17" s="38" t="s">
        <v>384</v>
      </c>
      <c r="L17" s="38" t="s">
        <v>148</v>
      </c>
    </row>
    <row r="18" spans="1:12" ht="45" customHeight="1">
      <c r="A18" s="5" t="s">
        <v>55</v>
      </c>
      <c r="B18" s="7">
        <v>0.4</v>
      </c>
      <c r="C18" s="5" t="s">
        <v>67</v>
      </c>
      <c r="D18" s="5" t="s">
        <v>226</v>
      </c>
      <c r="E18" s="5" t="s">
        <v>579</v>
      </c>
      <c r="F18" s="5" t="s">
        <v>404</v>
      </c>
      <c r="G18" s="5" t="s">
        <v>266</v>
      </c>
      <c r="H18" s="5" t="s">
        <v>580</v>
      </c>
      <c r="I18" s="23" t="s">
        <v>578</v>
      </c>
      <c r="K18" s="23" t="s">
        <v>383</v>
      </c>
      <c r="L18" s="5" t="s">
        <v>149</v>
      </c>
    </row>
    <row r="19" spans="1:12" ht="45" customHeight="1">
      <c r="A19" s="5" t="s">
        <v>83</v>
      </c>
      <c r="B19" s="7">
        <v>0.78</v>
      </c>
      <c r="C19" s="5" t="s">
        <v>91</v>
      </c>
      <c r="D19" s="5" t="s">
        <v>226</v>
      </c>
      <c r="E19" s="5" t="s">
        <v>406</v>
      </c>
      <c r="F19" s="5" t="s">
        <v>405</v>
      </c>
      <c r="G19" s="5" t="s">
        <v>227</v>
      </c>
      <c r="H19" s="5" t="s">
        <v>580</v>
      </c>
      <c r="I19" s="23" t="s">
        <v>581</v>
      </c>
      <c r="K19" s="23" t="s">
        <v>383</v>
      </c>
      <c r="L19" s="5" t="s">
        <v>149</v>
      </c>
    </row>
    <row r="20" spans="1:12" ht="45" customHeight="1">
      <c r="A20" s="9" t="s">
        <v>11</v>
      </c>
      <c r="B20" s="35">
        <v>0.91</v>
      </c>
      <c r="C20" s="9" t="s">
        <v>32</v>
      </c>
      <c r="D20" s="9" t="s">
        <v>353</v>
      </c>
      <c r="E20" s="9" t="s">
        <v>392</v>
      </c>
      <c r="F20" s="9" t="s">
        <v>393</v>
      </c>
      <c r="G20" s="9" t="s">
        <v>411</v>
      </c>
      <c r="H20" s="9" t="s">
        <v>354</v>
      </c>
      <c r="I20" s="36" t="s">
        <v>465</v>
      </c>
      <c r="J20" s="9"/>
      <c r="K20" s="36" t="s">
        <v>383</v>
      </c>
      <c r="L20" s="9" t="s">
        <v>148</v>
      </c>
    </row>
    <row r="21" spans="1:12" ht="45" customHeight="1">
      <c r="A21" s="9" t="s">
        <v>15</v>
      </c>
      <c r="B21" s="35">
        <v>0.68</v>
      </c>
      <c r="C21" s="9" t="s">
        <v>43</v>
      </c>
      <c r="D21" s="9" t="s">
        <v>336</v>
      </c>
      <c r="E21" s="9" t="s">
        <v>396</v>
      </c>
      <c r="F21" s="9" t="s">
        <v>337</v>
      </c>
      <c r="G21" s="9" t="s">
        <v>338</v>
      </c>
      <c r="H21" s="9" t="s">
        <v>448</v>
      </c>
      <c r="I21" s="23" t="s">
        <v>582</v>
      </c>
      <c r="J21" s="46" t="s">
        <v>449</v>
      </c>
      <c r="K21" s="36" t="s">
        <v>383</v>
      </c>
      <c r="L21" s="9" t="s">
        <v>148</v>
      </c>
    </row>
    <row r="22" spans="1:12" s="38" customFormat="1" ht="45" customHeight="1">
      <c r="A22" s="38" t="s">
        <v>325</v>
      </c>
      <c r="B22" s="39">
        <v>0.75</v>
      </c>
      <c r="C22" s="38" t="s">
        <v>423</v>
      </c>
      <c r="D22" s="38" t="s">
        <v>326</v>
      </c>
      <c r="E22" s="38" t="s">
        <v>327</v>
      </c>
      <c r="F22" s="38" t="s">
        <v>411</v>
      </c>
      <c r="G22" s="38" t="s">
        <v>411</v>
      </c>
      <c r="H22" s="38" t="s">
        <v>544</v>
      </c>
      <c r="I22" s="42" t="s">
        <v>545</v>
      </c>
      <c r="K22" s="38" t="s">
        <v>384</v>
      </c>
      <c r="L22" s="38" t="s">
        <v>148</v>
      </c>
    </row>
    <row r="23" spans="1:12" ht="45" customHeight="1">
      <c r="A23" s="9" t="s">
        <v>18</v>
      </c>
      <c r="B23" s="35">
        <v>0.36</v>
      </c>
      <c r="C23" s="9" t="s">
        <v>53</v>
      </c>
      <c r="D23" s="9" t="s">
        <v>324</v>
      </c>
      <c r="E23" s="9" t="s">
        <v>401</v>
      </c>
      <c r="F23" s="9" t="s">
        <v>400</v>
      </c>
      <c r="G23" s="9" t="s">
        <v>402</v>
      </c>
      <c r="H23" s="9" t="s">
        <v>577</v>
      </c>
      <c r="I23" s="36" t="s">
        <v>576</v>
      </c>
      <c r="J23" s="9"/>
      <c r="K23" s="36" t="s">
        <v>383</v>
      </c>
      <c r="L23" s="9" t="s">
        <v>148</v>
      </c>
    </row>
    <row r="24" spans="1:12" s="38" customFormat="1" ht="45" customHeight="1">
      <c r="A24" s="38" t="s">
        <v>236</v>
      </c>
      <c r="B24" s="39">
        <v>1</v>
      </c>
      <c r="C24" s="38" t="s">
        <v>381</v>
      </c>
      <c r="D24" s="38" t="s">
        <v>238</v>
      </c>
      <c r="E24" s="38" t="s">
        <v>239</v>
      </c>
      <c r="F24" s="38" t="s">
        <v>549</v>
      </c>
      <c r="G24" s="38" t="s">
        <v>411</v>
      </c>
      <c r="H24" s="38" t="s">
        <v>586</v>
      </c>
      <c r="I24" s="42" t="s">
        <v>585</v>
      </c>
      <c r="K24" s="38" t="s">
        <v>384</v>
      </c>
      <c r="L24" s="38" t="s">
        <v>237</v>
      </c>
    </row>
    <row r="25" spans="1:12" ht="45" customHeight="1">
      <c r="A25" s="5" t="s">
        <v>84</v>
      </c>
      <c r="B25" s="7">
        <v>0.38</v>
      </c>
      <c r="C25" s="5" t="s">
        <v>67</v>
      </c>
      <c r="D25" s="5" t="s">
        <v>222</v>
      </c>
      <c r="E25" s="5" t="s">
        <v>223</v>
      </c>
      <c r="F25" s="5" t="s">
        <v>224</v>
      </c>
      <c r="G25" s="5" t="s">
        <v>225</v>
      </c>
      <c r="H25" s="5" t="s">
        <v>580</v>
      </c>
      <c r="I25" s="23" t="s">
        <v>581</v>
      </c>
      <c r="K25" s="23" t="s">
        <v>383</v>
      </c>
      <c r="L25" s="5" t="s">
        <v>149</v>
      </c>
    </row>
    <row r="26" spans="1:12" ht="45" customHeight="1">
      <c r="A26" s="9" t="s">
        <v>350</v>
      </c>
      <c r="B26" s="35">
        <v>0.59</v>
      </c>
      <c r="C26" s="9" t="s">
        <v>41</v>
      </c>
      <c r="D26" s="9" t="s">
        <v>351</v>
      </c>
      <c r="E26" s="9" t="s">
        <v>352</v>
      </c>
      <c r="F26" s="9" t="s">
        <v>549</v>
      </c>
      <c r="G26" s="9" t="s">
        <v>411</v>
      </c>
      <c r="H26" s="9" t="s">
        <v>502</v>
      </c>
      <c r="I26" s="36" t="s">
        <v>503</v>
      </c>
      <c r="J26" s="9"/>
      <c r="K26" s="36" t="s">
        <v>383</v>
      </c>
      <c r="L26" s="9" t="s">
        <v>149</v>
      </c>
    </row>
    <row r="27" spans="1:12" ht="45" customHeight="1">
      <c r="A27" s="9" t="s">
        <v>34</v>
      </c>
      <c r="B27" s="35">
        <v>0.72</v>
      </c>
      <c r="C27" s="9" t="s">
        <v>52</v>
      </c>
      <c r="D27" s="9" t="s">
        <v>276</v>
      </c>
      <c r="E27" s="9" t="s">
        <v>277</v>
      </c>
      <c r="F27" s="9" t="s">
        <v>469</v>
      </c>
      <c r="G27" s="9" t="s">
        <v>506</v>
      </c>
      <c r="H27" s="9" t="s">
        <v>505</v>
      </c>
      <c r="I27" s="36" t="s">
        <v>504</v>
      </c>
      <c r="J27" s="9"/>
      <c r="K27" s="36" t="s">
        <v>383</v>
      </c>
      <c r="L27" s="9" t="s">
        <v>148</v>
      </c>
    </row>
    <row r="28" spans="1:12" ht="45" customHeight="1">
      <c r="A28" s="9" t="s">
        <v>309</v>
      </c>
      <c r="B28" s="35">
        <v>0.44</v>
      </c>
      <c r="C28" s="9" t="s">
        <v>49</v>
      </c>
      <c r="D28" s="9" t="s">
        <v>310</v>
      </c>
      <c r="E28" s="9" t="s">
        <v>311</v>
      </c>
      <c r="F28" s="9" t="s">
        <v>312</v>
      </c>
      <c r="G28" s="9" t="s">
        <v>411</v>
      </c>
      <c r="H28" s="9" t="s">
        <v>538</v>
      </c>
      <c r="I28" s="36" t="s">
        <v>535</v>
      </c>
      <c r="J28" s="9"/>
      <c r="K28" s="36" t="s">
        <v>383</v>
      </c>
      <c r="L28" s="9" t="s">
        <v>148</v>
      </c>
    </row>
    <row r="29" spans="1:12" s="38" customFormat="1" ht="45" customHeight="1">
      <c r="A29" s="38" t="s">
        <v>260</v>
      </c>
      <c r="B29" s="39">
        <v>0.99</v>
      </c>
      <c r="C29" s="38" t="s">
        <v>583</v>
      </c>
      <c r="D29" s="38" t="s">
        <v>213</v>
      </c>
      <c r="E29" s="38" t="s">
        <v>221</v>
      </c>
      <c r="F29" s="38" t="s">
        <v>410</v>
      </c>
      <c r="G29" s="38" t="s">
        <v>411</v>
      </c>
      <c r="H29" s="38" t="s">
        <v>435</v>
      </c>
      <c r="I29" s="42" t="s">
        <v>434</v>
      </c>
      <c r="K29" s="38" t="s">
        <v>384</v>
      </c>
      <c r="L29" s="38" t="s">
        <v>149</v>
      </c>
    </row>
    <row r="30" spans="1:12" s="38" customFormat="1" ht="45" customHeight="1">
      <c r="A30" s="38" t="s">
        <v>219</v>
      </c>
      <c r="B30" s="39">
        <v>1</v>
      </c>
      <c r="C30" s="38" t="s">
        <v>420</v>
      </c>
      <c r="D30" s="38" t="s">
        <v>220</v>
      </c>
      <c r="E30" s="38" t="s">
        <v>221</v>
      </c>
      <c r="F30" s="38" t="s">
        <v>587</v>
      </c>
      <c r="G30" s="38" t="s">
        <v>411</v>
      </c>
      <c r="H30" s="38" t="s">
        <v>588</v>
      </c>
      <c r="I30" s="42" t="s">
        <v>441</v>
      </c>
      <c r="K30" s="38" t="s">
        <v>384</v>
      </c>
      <c r="L30" s="38" t="s">
        <v>149</v>
      </c>
    </row>
    <row r="31" spans="1:12" ht="45" customHeight="1">
      <c r="A31" s="9" t="s">
        <v>57</v>
      </c>
      <c r="B31" s="35">
        <v>0.96</v>
      </c>
      <c r="C31" s="9" t="s">
        <v>70</v>
      </c>
      <c r="D31" s="9" t="s">
        <v>213</v>
      </c>
      <c r="E31" s="9" t="s">
        <v>221</v>
      </c>
      <c r="F31" s="9" t="s">
        <v>587</v>
      </c>
      <c r="G31" s="9" t="s">
        <v>411</v>
      </c>
      <c r="H31" s="9" t="s">
        <v>588</v>
      </c>
      <c r="I31" s="36" t="s">
        <v>441</v>
      </c>
      <c r="J31" s="9"/>
      <c r="K31" s="36" t="s">
        <v>383</v>
      </c>
      <c r="L31" s="9" t="s">
        <v>149</v>
      </c>
    </row>
    <row r="32" spans="1:12" ht="45" customHeight="1">
      <c r="A32" s="5" t="s">
        <v>62</v>
      </c>
      <c r="B32" s="7">
        <v>0.96</v>
      </c>
      <c r="C32" s="5" t="s">
        <v>76</v>
      </c>
      <c r="D32" s="5" t="s">
        <v>220</v>
      </c>
      <c r="E32" s="5" t="s">
        <v>248</v>
      </c>
      <c r="F32" s="5" t="s">
        <v>549</v>
      </c>
      <c r="G32" s="5" t="s">
        <v>411</v>
      </c>
      <c r="H32" s="5" t="s">
        <v>590</v>
      </c>
      <c r="I32" s="23" t="s">
        <v>589</v>
      </c>
      <c r="K32" s="23" t="s">
        <v>383</v>
      </c>
      <c r="L32" s="5" t="s">
        <v>149</v>
      </c>
    </row>
    <row r="33" spans="1:12" ht="45" customHeight="1">
      <c r="A33" s="9" t="s">
        <v>61</v>
      </c>
      <c r="B33" s="35">
        <v>0.52</v>
      </c>
      <c r="C33" s="9" t="s">
        <v>75</v>
      </c>
      <c r="D33" s="9" t="s">
        <v>453</v>
      </c>
      <c r="E33" s="9" t="s">
        <v>456</v>
      </c>
      <c r="F33" s="5" t="s">
        <v>549</v>
      </c>
      <c r="G33" s="9" t="s">
        <v>411</v>
      </c>
      <c r="H33" s="5" t="s">
        <v>538</v>
      </c>
      <c r="I33" s="23" t="s">
        <v>591</v>
      </c>
      <c r="J33" s="9"/>
      <c r="K33" s="36" t="s">
        <v>383</v>
      </c>
      <c r="L33" s="9" t="s">
        <v>149</v>
      </c>
    </row>
    <row r="34" spans="1:12" ht="45" customHeight="1">
      <c r="A34" s="9" t="s">
        <v>66</v>
      </c>
      <c r="B34" s="35">
        <v>0.47</v>
      </c>
      <c r="C34" s="9" t="s">
        <v>77</v>
      </c>
      <c r="D34" s="9" t="s">
        <v>453</v>
      </c>
      <c r="E34" s="9" t="s">
        <v>455</v>
      </c>
      <c r="F34" s="5" t="s">
        <v>549</v>
      </c>
      <c r="G34" s="9" t="s">
        <v>411</v>
      </c>
      <c r="H34" s="5" t="s">
        <v>538</v>
      </c>
      <c r="I34" s="23" t="s">
        <v>591</v>
      </c>
      <c r="J34" s="9"/>
      <c r="K34" s="36" t="s">
        <v>383</v>
      </c>
      <c r="L34" s="9" t="s">
        <v>149</v>
      </c>
    </row>
    <row r="35" spans="1:12" s="38" customFormat="1" ht="45" customHeight="1">
      <c r="A35" s="38" t="s">
        <v>196</v>
      </c>
      <c r="B35" s="39">
        <v>1</v>
      </c>
      <c r="C35" s="38" t="s">
        <v>411</v>
      </c>
      <c r="D35" s="38" t="s">
        <v>197</v>
      </c>
      <c r="E35" s="38" t="s">
        <v>198</v>
      </c>
      <c r="F35" s="38" t="s">
        <v>592</v>
      </c>
      <c r="G35" s="38" t="s">
        <v>411</v>
      </c>
      <c r="H35" s="38" t="s">
        <v>593</v>
      </c>
      <c r="I35" s="42" t="s">
        <v>594</v>
      </c>
      <c r="K35" s="38" t="s">
        <v>384</v>
      </c>
      <c r="L35" s="38" t="s">
        <v>202</v>
      </c>
    </row>
    <row r="36" spans="1:12" ht="45" customHeight="1">
      <c r="A36" s="9" t="s">
        <v>33</v>
      </c>
      <c r="B36" s="35">
        <v>0.86</v>
      </c>
      <c r="C36" s="9" t="s">
        <v>41</v>
      </c>
      <c r="D36" s="9" t="s">
        <v>305</v>
      </c>
      <c r="E36" s="9" t="s">
        <v>306</v>
      </c>
      <c r="F36" s="9" t="s">
        <v>307</v>
      </c>
      <c r="G36" s="9" t="s">
        <v>308</v>
      </c>
      <c r="H36" s="9" t="s">
        <v>507</v>
      </c>
      <c r="I36" s="36" t="s">
        <v>508</v>
      </c>
      <c r="J36" s="9"/>
      <c r="K36" s="36" t="s">
        <v>383</v>
      </c>
      <c r="L36" s="9" t="s">
        <v>148</v>
      </c>
    </row>
    <row r="37" spans="1:12" s="38" customFormat="1" ht="45" customHeight="1">
      <c r="A37" s="38" t="s">
        <v>201</v>
      </c>
      <c r="B37" s="39">
        <v>0.6</v>
      </c>
      <c r="C37" s="38" t="s">
        <v>411</v>
      </c>
      <c r="D37" s="38" t="s">
        <v>203</v>
      </c>
      <c r="E37" s="38" t="s">
        <v>204</v>
      </c>
      <c r="F37" s="38" t="s">
        <v>205</v>
      </c>
      <c r="G37" s="38" t="s">
        <v>411</v>
      </c>
      <c r="H37" s="38" t="s">
        <v>595</v>
      </c>
      <c r="I37" s="42" t="s">
        <v>596</v>
      </c>
      <c r="K37" s="38" t="s">
        <v>384</v>
      </c>
      <c r="L37" s="38" t="s">
        <v>202</v>
      </c>
    </row>
    <row r="38" spans="1:12" ht="45" customHeight="1">
      <c r="A38" s="9" t="s">
        <v>27</v>
      </c>
      <c r="B38" s="35">
        <v>0.63</v>
      </c>
      <c r="C38" s="9" t="s">
        <v>50</v>
      </c>
      <c r="D38" s="9" t="s">
        <v>295</v>
      </c>
      <c r="E38" s="9" t="s">
        <v>296</v>
      </c>
      <c r="F38" s="9" t="s">
        <v>609</v>
      </c>
      <c r="G38" s="9" t="s">
        <v>411</v>
      </c>
      <c r="H38" s="9" t="s">
        <v>448</v>
      </c>
      <c r="I38" s="36" t="s">
        <v>449</v>
      </c>
      <c r="J38" s="9"/>
      <c r="K38" s="36" t="s">
        <v>383</v>
      </c>
      <c r="L38" s="9" t="s">
        <v>148</v>
      </c>
    </row>
    <row r="39" spans="1:12" ht="45" customHeight="1">
      <c r="A39" s="9" t="s">
        <v>35</v>
      </c>
      <c r="B39" s="35">
        <v>0.78</v>
      </c>
      <c r="C39" s="9" t="s">
        <v>41</v>
      </c>
      <c r="D39" s="9" t="s">
        <v>476</v>
      </c>
      <c r="E39" s="9" t="s">
        <v>479</v>
      </c>
      <c r="F39" s="9" t="s">
        <v>411</v>
      </c>
      <c r="G39" s="9" t="s">
        <v>411</v>
      </c>
      <c r="H39" s="9" t="s">
        <v>478</v>
      </c>
      <c r="I39" s="36" t="s">
        <v>477</v>
      </c>
      <c r="J39" s="9"/>
      <c r="K39" s="36" t="s">
        <v>383</v>
      </c>
      <c r="L39" s="9" t="s">
        <v>148</v>
      </c>
    </row>
    <row r="40" spans="1:12" ht="45" customHeight="1">
      <c r="A40" s="9" t="s">
        <v>24</v>
      </c>
      <c r="B40" s="35">
        <v>0.86499999999999999</v>
      </c>
      <c r="C40" s="9" t="s">
        <v>36</v>
      </c>
      <c r="D40" s="9" t="s">
        <v>475</v>
      </c>
      <c r="E40" s="9" t="s">
        <v>496</v>
      </c>
      <c r="F40" s="9" t="s">
        <v>609</v>
      </c>
      <c r="G40" s="9" t="s">
        <v>411</v>
      </c>
      <c r="H40" s="9" t="s">
        <v>448</v>
      </c>
      <c r="I40" s="36" t="s">
        <v>449</v>
      </c>
      <c r="J40" s="9" t="s">
        <v>38</v>
      </c>
      <c r="K40" s="36" t="s">
        <v>383</v>
      </c>
      <c r="L40" s="9" t="s">
        <v>148</v>
      </c>
    </row>
    <row r="41" spans="1:12" ht="45" customHeight="1">
      <c r="A41" s="9" t="s">
        <v>19</v>
      </c>
      <c r="B41" s="35">
        <v>0.84</v>
      </c>
      <c r="C41" s="9" t="s">
        <v>44</v>
      </c>
      <c r="D41" s="9" t="s">
        <v>249</v>
      </c>
      <c r="E41" s="9" t="s">
        <v>250</v>
      </c>
      <c r="F41" s="9" t="s">
        <v>403</v>
      </c>
      <c r="G41" s="9" t="s">
        <v>251</v>
      </c>
      <c r="H41" s="9" t="s">
        <v>448</v>
      </c>
      <c r="I41" s="36" t="s">
        <v>449</v>
      </c>
      <c r="J41" s="9"/>
      <c r="K41" s="36" t="s">
        <v>383</v>
      </c>
      <c r="L41" s="9" t="s">
        <v>148</v>
      </c>
    </row>
    <row r="42" spans="1:12" s="38" customFormat="1" ht="45" customHeight="1">
      <c r="A42" s="38" t="s">
        <v>271</v>
      </c>
      <c r="B42" s="39">
        <v>0.74</v>
      </c>
      <c r="C42" s="38" t="s">
        <v>31</v>
      </c>
      <c r="D42" s="38" t="s">
        <v>272</v>
      </c>
      <c r="E42" s="38" t="s">
        <v>273</v>
      </c>
      <c r="F42" s="38" t="s">
        <v>274</v>
      </c>
      <c r="G42" s="38" t="s">
        <v>275</v>
      </c>
      <c r="H42" s="38" t="s">
        <v>554</v>
      </c>
      <c r="I42" s="42" t="s">
        <v>555</v>
      </c>
      <c r="K42" s="38" t="s">
        <v>384</v>
      </c>
      <c r="L42" s="38" t="s">
        <v>148</v>
      </c>
    </row>
    <row r="43" spans="1:12" ht="45" customHeight="1">
      <c r="A43" s="9" t="s">
        <v>339</v>
      </c>
      <c r="B43" s="35">
        <v>0.64</v>
      </c>
      <c r="C43" s="9" t="s">
        <v>42</v>
      </c>
      <c r="D43" s="9" t="s">
        <v>340</v>
      </c>
      <c r="E43" s="9" t="s">
        <v>341</v>
      </c>
      <c r="F43" s="9" t="s">
        <v>342</v>
      </c>
      <c r="G43" s="9" t="s">
        <v>411</v>
      </c>
      <c r="H43" s="9" t="s">
        <v>343</v>
      </c>
      <c r="I43" s="23" t="s">
        <v>599</v>
      </c>
      <c r="J43" s="9"/>
      <c r="K43" s="36" t="s">
        <v>383</v>
      </c>
      <c r="L43" s="9" t="s">
        <v>148</v>
      </c>
    </row>
    <row r="44" spans="1:12" ht="45" customHeight="1">
      <c r="A44" s="5" t="s">
        <v>261</v>
      </c>
      <c r="B44" s="7">
        <v>0.66</v>
      </c>
      <c r="C44" s="5" t="s">
        <v>69</v>
      </c>
      <c r="D44" s="5" t="s">
        <v>262</v>
      </c>
      <c r="E44" s="5" t="s">
        <v>263</v>
      </c>
      <c r="F44" s="5" t="s">
        <v>601</v>
      </c>
      <c r="G44" s="5" t="s">
        <v>411</v>
      </c>
      <c r="H44" s="5" t="s">
        <v>602</v>
      </c>
      <c r="I44" s="23" t="s">
        <v>600</v>
      </c>
      <c r="K44" s="23" t="s">
        <v>383</v>
      </c>
      <c r="L44" s="5" t="s">
        <v>149</v>
      </c>
    </row>
    <row r="45" spans="1:12" ht="45" customHeight="1">
      <c r="A45" s="5" t="s">
        <v>85</v>
      </c>
      <c r="B45" s="7">
        <v>0.65</v>
      </c>
      <c r="C45" s="5" t="s">
        <v>94</v>
      </c>
      <c r="D45" s="5" t="s">
        <v>262</v>
      </c>
      <c r="E45" s="5" t="s">
        <v>407</v>
      </c>
      <c r="F45" s="5" t="s">
        <v>408</v>
      </c>
      <c r="G45" s="5" t="s">
        <v>411</v>
      </c>
      <c r="H45" s="5" t="s">
        <v>604</v>
      </c>
      <c r="I45" s="23" t="s">
        <v>603</v>
      </c>
      <c r="K45" s="23" t="s">
        <v>383</v>
      </c>
      <c r="L45" s="5" t="s">
        <v>149</v>
      </c>
    </row>
    <row r="46" spans="1:12" s="38" customFormat="1" ht="45" customHeight="1">
      <c r="A46" s="38" t="s">
        <v>385</v>
      </c>
      <c r="B46" s="39">
        <v>0.7</v>
      </c>
      <c r="C46" s="38" t="s">
        <v>418</v>
      </c>
      <c r="D46" s="38" t="s">
        <v>229</v>
      </c>
      <c r="E46" s="38" t="s">
        <v>230</v>
      </c>
      <c r="F46" s="38" t="s">
        <v>231</v>
      </c>
      <c r="G46" s="38" t="s">
        <v>411</v>
      </c>
      <c r="H46" s="38" t="s">
        <v>442</v>
      </c>
      <c r="I46" s="42" t="s">
        <v>443</v>
      </c>
      <c r="K46" s="38" t="s">
        <v>384</v>
      </c>
      <c r="L46" s="38" t="s">
        <v>149</v>
      </c>
    </row>
    <row r="47" spans="1:12" s="38" customFormat="1" ht="45" customHeight="1">
      <c r="A47" s="38" t="s">
        <v>380</v>
      </c>
      <c r="B47" s="39">
        <v>0.8</v>
      </c>
      <c r="C47" s="38" t="s">
        <v>418</v>
      </c>
      <c r="D47" s="38" t="s">
        <v>229</v>
      </c>
      <c r="E47" s="38" t="s">
        <v>230</v>
      </c>
      <c r="F47" s="38" t="s">
        <v>231</v>
      </c>
      <c r="G47" s="38" t="s">
        <v>411</v>
      </c>
      <c r="H47" s="38" t="s">
        <v>445</v>
      </c>
      <c r="I47" s="42" t="s">
        <v>444</v>
      </c>
      <c r="K47" s="38" t="s">
        <v>384</v>
      </c>
      <c r="L47" s="38" t="s">
        <v>149</v>
      </c>
    </row>
    <row r="48" spans="1:12" s="38" customFormat="1" ht="45" customHeight="1">
      <c r="A48" s="38" t="s">
        <v>82</v>
      </c>
      <c r="B48" s="39">
        <v>0.8</v>
      </c>
      <c r="C48" s="38" t="s">
        <v>418</v>
      </c>
      <c r="D48" s="38" t="s">
        <v>229</v>
      </c>
      <c r="E48" s="38" t="s">
        <v>230</v>
      </c>
      <c r="F48" s="38" t="s">
        <v>231</v>
      </c>
      <c r="G48" s="38" t="s">
        <v>411</v>
      </c>
      <c r="H48" s="38" t="s">
        <v>447</v>
      </c>
      <c r="I48" s="42" t="s">
        <v>446</v>
      </c>
      <c r="K48" s="38" t="s">
        <v>384</v>
      </c>
      <c r="L48" s="38" t="s">
        <v>149</v>
      </c>
    </row>
    <row r="49" spans="1:12" ht="45" customHeight="1">
      <c r="A49" s="5" t="s">
        <v>58</v>
      </c>
      <c r="B49" s="7">
        <v>0.62</v>
      </c>
      <c r="C49" s="5" t="s">
        <v>72</v>
      </c>
      <c r="D49" s="5" t="s">
        <v>606</v>
      </c>
      <c r="E49" s="5" t="s">
        <v>230</v>
      </c>
      <c r="F49" s="5" t="s">
        <v>231</v>
      </c>
      <c r="G49" s="5" t="s">
        <v>607</v>
      </c>
      <c r="H49" s="5" t="s">
        <v>608</v>
      </c>
      <c r="I49" s="23" t="s">
        <v>605</v>
      </c>
      <c r="J49" s="9"/>
      <c r="K49" s="23" t="s">
        <v>383</v>
      </c>
      <c r="L49" s="5" t="s">
        <v>149</v>
      </c>
    </row>
    <row r="50" spans="1:12" ht="45" customHeight="1">
      <c r="A50" s="5" t="s">
        <v>86</v>
      </c>
      <c r="B50" s="7">
        <v>0.94</v>
      </c>
      <c r="C50" s="5" t="s">
        <v>95</v>
      </c>
      <c r="D50" s="5" t="s">
        <v>606</v>
      </c>
      <c r="E50" s="5" t="s">
        <v>230</v>
      </c>
      <c r="F50" s="5" t="s">
        <v>231</v>
      </c>
      <c r="G50" s="5" t="s">
        <v>607</v>
      </c>
      <c r="H50" s="5" t="s">
        <v>608</v>
      </c>
      <c r="I50" s="23" t="s">
        <v>605</v>
      </c>
      <c r="K50" s="23" t="s">
        <v>383</v>
      </c>
      <c r="L50" s="5" t="s">
        <v>149</v>
      </c>
    </row>
    <row r="51" spans="1:12" s="38" customFormat="1" ht="45" customHeight="1">
      <c r="A51" s="38" t="s">
        <v>297</v>
      </c>
      <c r="B51" s="39">
        <v>1</v>
      </c>
      <c r="C51" s="38" t="s">
        <v>420</v>
      </c>
      <c r="D51" s="38" t="s">
        <v>298</v>
      </c>
      <c r="E51" s="38" t="s">
        <v>299</v>
      </c>
      <c r="F51" s="38" t="s">
        <v>436</v>
      </c>
      <c r="G51" s="38" t="s">
        <v>300</v>
      </c>
      <c r="H51" s="38" t="s">
        <v>437</v>
      </c>
      <c r="I51" s="42" t="s">
        <v>438</v>
      </c>
      <c r="K51" s="38" t="s">
        <v>384</v>
      </c>
      <c r="L51" s="38" t="s">
        <v>149</v>
      </c>
    </row>
    <row r="52" spans="1:12" ht="45" customHeight="1">
      <c r="A52" s="9" t="s">
        <v>13</v>
      </c>
      <c r="B52" s="35">
        <v>0.9</v>
      </c>
      <c r="C52" s="9" t="s">
        <v>40</v>
      </c>
      <c r="D52" s="9" t="s">
        <v>347</v>
      </c>
      <c r="E52" s="9" t="s">
        <v>395</v>
      </c>
      <c r="F52" s="9" t="s">
        <v>611</v>
      </c>
      <c r="G52" s="9" t="s">
        <v>411</v>
      </c>
      <c r="H52" s="9" t="s">
        <v>612</v>
      </c>
      <c r="I52" s="23" t="s">
        <v>610</v>
      </c>
      <c r="J52" s="9"/>
      <c r="K52" s="36" t="s">
        <v>383</v>
      </c>
      <c r="L52" s="9" t="s">
        <v>148</v>
      </c>
    </row>
    <row r="53" spans="1:12" ht="45" customHeight="1">
      <c r="A53" s="9" t="s">
        <v>16</v>
      </c>
      <c r="B53" s="35">
        <v>0.53</v>
      </c>
      <c r="C53" s="9" t="s">
        <v>39</v>
      </c>
      <c r="D53" s="9" t="s">
        <v>335</v>
      </c>
      <c r="E53" s="9" t="s">
        <v>397</v>
      </c>
      <c r="F53" s="9" t="s">
        <v>398</v>
      </c>
      <c r="G53" s="9" t="s">
        <v>399</v>
      </c>
      <c r="H53" s="9" t="s">
        <v>554</v>
      </c>
      <c r="I53" s="36" t="s">
        <v>555</v>
      </c>
      <c r="J53" s="9"/>
      <c r="K53" s="36" t="s">
        <v>383</v>
      </c>
      <c r="L53" s="9" t="s">
        <v>148</v>
      </c>
    </row>
    <row r="54" spans="1:12" ht="45" customHeight="1">
      <c r="A54" s="9" t="s">
        <v>100</v>
      </c>
      <c r="B54" s="35">
        <v>0.8</v>
      </c>
      <c r="C54" s="9" t="s">
        <v>185</v>
      </c>
      <c r="D54" s="9" t="s">
        <v>480</v>
      </c>
      <c r="E54" s="9" t="s">
        <v>481</v>
      </c>
      <c r="F54" s="9" t="s">
        <v>482</v>
      </c>
      <c r="G54" s="9" t="s">
        <v>549</v>
      </c>
      <c r="H54" s="9" t="s">
        <v>551</v>
      </c>
      <c r="I54" s="23" t="s">
        <v>552</v>
      </c>
      <c r="J54" s="9"/>
      <c r="K54" s="36" t="s">
        <v>383</v>
      </c>
      <c r="L54" s="9" t="s">
        <v>146</v>
      </c>
    </row>
    <row r="55" spans="1:12" ht="45" customHeight="1">
      <c r="A55" s="9" t="s">
        <v>142</v>
      </c>
      <c r="B55" s="35">
        <v>0.52</v>
      </c>
      <c r="C55" s="9" t="s">
        <v>185</v>
      </c>
      <c r="D55" s="9" t="s">
        <v>480</v>
      </c>
      <c r="E55" s="9" t="s">
        <v>481</v>
      </c>
      <c r="F55" s="9" t="s">
        <v>482</v>
      </c>
      <c r="G55" s="9" t="s">
        <v>549</v>
      </c>
      <c r="H55" s="9" t="s">
        <v>551</v>
      </c>
      <c r="I55" s="23" t="s">
        <v>568</v>
      </c>
      <c r="J55" s="9"/>
      <c r="K55" s="36" t="s">
        <v>383</v>
      </c>
      <c r="L55" s="9" t="s">
        <v>146</v>
      </c>
    </row>
    <row r="56" spans="1:12" ht="45" customHeight="1">
      <c r="A56" s="9" t="s">
        <v>143</v>
      </c>
      <c r="B56" s="35">
        <v>0.68</v>
      </c>
      <c r="C56" s="9" t="s">
        <v>185</v>
      </c>
      <c r="D56" s="9" t="s">
        <v>480</v>
      </c>
      <c r="E56" s="9" t="s">
        <v>481</v>
      </c>
      <c r="F56" s="9" t="s">
        <v>482</v>
      </c>
      <c r="G56" s="9" t="s">
        <v>549</v>
      </c>
      <c r="H56" s="9" t="s">
        <v>551</v>
      </c>
      <c r="I56" s="23" t="s">
        <v>569</v>
      </c>
      <c r="J56" s="9"/>
      <c r="K56" s="36" t="s">
        <v>383</v>
      </c>
      <c r="L56" s="9" t="s">
        <v>146</v>
      </c>
    </row>
    <row r="57" spans="1:12" ht="45" customHeight="1">
      <c r="A57" s="9" t="s">
        <v>130</v>
      </c>
      <c r="B57" s="35">
        <v>0.83</v>
      </c>
      <c r="C57" s="9" t="s">
        <v>185</v>
      </c>
      <c r="D57" s="9" t="s">
        <v>480</v>
      </c>
      <c r="E57" s="9" t="s">
        <v>481</v>
      </c>
      <c r="F57" s="9" t="s">
        <v>482</v>
      </c>
      <c r="G57" s="9" t="s">
        <v>549</v>
      </c>
      <c r="H57" s="9" t="s">
        <v>551</v>
      </c>
      <c r="I57" s="23" t="s">
        <v>570</v>
      </c>
      <c r="J57" s="9"/>
      <c r="K57" s="36" t="s">
        <v>383</v>
      </c>
      <c r="L57" s="9" t="s">
        <v>146</v>
      </c>
    </row>
    <row r="58" spans="1:12" ht="45" customHeight="1">
      <c r="A58" s="9" t="s">
        <v>144</v>
      </c>
      <c r="B58" s="35">
        <v>0.79</v>
      </c>
      <c r="C58" s="9" t="s">
        <v>185</v>
      </c>
      <c r="D58" s="9" t="s">
        <v>480</v>
      </c>
      <c r="E58" s="9" t="s">
        <v>481</v>
      </c>
      <c r="F58" s="9" t="s">
        <v>482</v>
      </c>
      <c r="G58" s="9" t="s">
        <v>549</v>
      </c>
      <c r="H58" s="9" t="s">
        <v>551</v>
      </c>
      <c r="I58" s="23" t="s">
        <v>571</v>
      </c>
      <c r="J58" s="9"/>
      <c r="K58" s="36" t="s">
        <v>383</v>
      </c>
      <c r="L58" s="9" t="s">
        <v>146</v>
      </c>
    </row>
    <row r="59" spans="1:12" ht="45" customHeight="1">
      <c r="A59" s="9" t="s">
        <v>131</v>
      </c>
      <c r="B59" s="35">
        <v>0.77</v>
      </c>
      <c r="C59" s="9" t="s">
        <v>185</v>
      </c>
      <c r="D59" s="9" t="s">
        <v>480</v>
      </c>
      <c r="E59" s="9" t="s">
        <v>481</v>
      </c>
      <c r="F59" s="9" t="s">
        <v>482</v>
      </c>
      <c r="G59" s="9" t="s">
        <v>549</v>
      </c>
      <c r="H59" s="9" t="s">
        <v>551</v>
      </c>
      <c r="I59" s="23" t="s">
        <v>572</v>
      </c>
      <c r="J59" s="9"/>
      <c r="K59" s="36" t="s">
        <v>383</v>
      </c>
      <c r="L59" s="9" t="s">
        <v>146</v>
      </c>
    </row>
    <row r="60" spans="1:12" ht="45" customHeight="1">
      <c r="A60" s="9" t="s">
        <v>145</v>
      </c>
      <c r="B60" s="35">
        <v>0.77</v>
      </c>
      <c r="C60" s="9" t="s">
        <v>185</v>
      </c>
      <c r="D60" s="9" t="s">
        <v>480</v>
      </c>
      <c r="E60" s="9" t="s">
        <v>481</v>
      </c>
      <c r="F60" s="9" t="s">
        <v>482</v>
      </c>
      <c r="G60" s="9" t="s">
        <v>549</v>
      </c>
      <c r="H60" s="9" t="s">
        <v>551</v>
      </c>
      <c r="I60" s="23" t="s">
        <v>573</v>
      </c>
      <c r="J60" s="9"/>
      <c r="K60" s="36" t="s">
        <v>383</v>
      </c>
      <c r="L60" s="9" t="s">
        <v>146</v>
      </c>
    </row>
    <row r="61" spans="1:12" ht="45" customHeight="1">
      <c r="A61" s="9" t="s">
        <v>152</v>
      </c>
      <c r="B61" s="35">
        <v>0.75</v>
      </c>
      <c r="C61" s="9" t="s">
        <v>185</v>
      </c>
      <c r="D61" s="9" t="s">
        <v>480</v>
      </c>
      <c r="E61" s="9" t="s">
        <v>481</v>
      </c>
      <c r="F61" s="9" t="s">
        <v>482</v>
      </c>
      <c r="G61" s="9" t="s">
        <v>549</v>
      </c>
      <c r="H61" s="9" t="s">
        <v>575</v>
      </c>
      <c r="I61" s="23" t="s">
        <v>574</v>
      </c>
      <c r="J61" s="9"/>
      <c r="K61" s="36" t="s">
        <v>383</v>
      </c>
      <c r="L61" s="9" t="s">
        <v>153</v>
      </c>
    </row>
    <row r="62" spans="1:12" s="38" customFormat="1" ht="45" customHeight="1">
      <c r="A62" s="40" t="s">
        <v>497</v>
      </c>
      <c r="B62" s="41">
        <v>0.7</v>
      </c>
      <c r="C62" s="40" t="s">
        <v>41</v>
      </c>
      <c r="D62" s="40" t="s">
        <v>351</v>
      </c>
      <c r="E62" s="40" t="s">
        <v>500</v>
      </c>
      <c r="F62" s="40" t="s">
        <v>501</v>
      </c>
      <c r="G62" s="40" t="s">
        <v>411</v>
      </c>
      <c r="H62" s="40" t="s">
        <v>499</v>
      </c>
      <c r="I62" s="47" t="s">
        <v>498</v>
      </c>
      <c r="J62" s="40"/>
      <c r="K62" s="40" t="s">
        <v>384</v>
      </c>
      <c r="L62" s="40" t="s">
        <v>149</v>
      </c>
    </row>
    <row r="63" spans="1:12" ht="45" customHeight="1">
      <c r="A63" s="9" t="s">
        <v>12</v>
      </c>
      <c r="B63" s="35">
        <v>0.47</v>
      </c>
      <c r="C63" s="9" t="s">
        <v>39</v>
      </c>
      <c r="D63" s="9" t="s">
        <v>348</v>
      </c>
      <c r="E63" s="9" t="s">
        <v>394</v>
      </c>
      <c r="F63" s="9" t="s">
        <v>349</v>
      </c>
      <c r="G63" s="9" t="s">
        <v>411</v>
      </c>
      <c r="H63" s="9" t="s">
        <v>554</v>
      </c>
      <c r="I63" s="36" t="s">
        <v>555</v>
      </c>
      <c r="J63" s="9"/>
      <c r="K63" s="36" t="s">
        <v>383</v>
      </c>
      <c r="L63" s="9" t="s">
        <v>148</v>
      </c>
    </row>
    <row r="64" spans="1:12" ht="45" customHeight="1">
      <c r="A64" s="9" t="s">
        <v>59</v>
      </c>
      <c r="B64" s="35">
        <v>0.48</v>
      </c>
      <c r="C64" s="9" t="s">
        <v>73</v>
      </c>
      <c r="D64" s="9" t="s">
        <v>463</v>
      </c>
      <c r="E64" s="9" t="s">
        <v>464</v>
      </c>
      <c r="F64" s="9"/>
      <c r="G64" s="9" t="s">
        <v>411</v>
      </c>
      <c r="H64" s="9" t="s">
        <v>462</v>
      </c>
      <c r="I64" s="36" t="s">
        <v>461</v>
      </c>
      <c r="J64" s="9"/>
      <c r="K64" s="36" t="s">
        <v>383</v>
      </c>
      <c r="L64" s="9" t="s">
        <v>149</v>
      </c>
    </row>
    <row r="65" spans="1:12" s="38" customFormat="1" ht="45" customHeight="1">
      <c r="A65" s="38" t="s">
        <v>243</v>
      </c>
      <c r="B65" s="39">
        <v>1</v>
      </c>
      <c r="C65" s="38" t="s">
        <v>411</v>
      </c>
      <c r="D65" s="38" t="s">
        <v>244</v>
      </c>
      <c r="E65" s="38" t="s">
        <v>245</v>
      </c>
      <c r="F65" s="38" t="s">
        <v>411</v>
      </c>
      <c r="G65" s="38" t="s">
        <v>411</v>
      </c>
      <c r="H65" s="38" t="s">
        <v>613</v>
      </c>
      <c r="I65" s="42" t="s">
        <v>614</v>
      </c>
      <c r="K65" s="38" t="s">
        <v>384</v>
      </c>
      <c r="L65" s="38" t="s">
        <v>202</v>
      </c>
    </row>
    <row r="66" spans="1:12" ht="45" customHeight="1">
      <c r="A66" s="9" t="s">
        <v>173</v>
      </c>
      <c r="B66" s="35">
        <v>0.81</v>
      </c>
      <c r="C66" s="9" t="s">
        <v>183</v>
      </c>
      <c r="D66" s="9" t="s">
        <v>232</v>
      </c>
      <c r="E66" s="9" t="s">
        <v>233</v>
      </c>
      <c r="F66" s="9" t="s">
        <v>381</v>
      </c>
      <c r="G66" s="9" t="s">
        <v>411</v>
      </c>
      <c r="H66" s="9" t="s">
        <v>615</v>
      </c>
      <c r="I66" s="23" t="s">
        <v>616</v>
      </c>
      <c r="J66" s="9"/>
      <c r="K66" s="36" t="s">
        <v>383</v>
      </c>
      <c r="L66" s="9" t="s">
        <v>156</v>
      </c>
    </row>
    <row r="67" spans="1:12" ht="45" customHeight="1">
      <c r="A67" s="5" t="s">
        <v>133</v>
      </c>
      <c r="B67" s="7">
        <v>0.93</v>
      </c>
      <c r="C67" s="5" t="s">
        <v>618</v>
      </c>
      <c r="D67" s="5" t="s">
        <v>199</v>
      </c>
      <c r="E67" s="5" t="s">
        <v>200</v>
      </c>
      <c r="F67" s="9" t="s">
        <v>411</v>
      </c>
      <c r="G67" s="9" t="s">
        <v>411</v>
      </c>
      <c r="H67" s="5" t="s">
        <v>619</v>
      </c>
      <c r="I67" s="23" t="s">
        <v>617</v>
      </c>
      <c r="J67" s="5" t="s">
        <v>193</v>
      </c>
      <c r="K67" s="23" t="s">
        <v>383</v>
      </c>
      <c r="L67" s="5" t="s">
        <v>135</v>
      </c>
    </row>
    <row r="68" spans="1:12" ht="45" customHeight="1">
      <c r="A68" s="5" t="s">
        <v>257</v>
      </c>
      <c r="B68" s="7">
        <v>0.43</v>
      </c>
      <c r="C68" s="5" t="s">
        <v>71</v>
      </c>
      <c r="D68" s="5" t="s">
        <v>258</v>
      </c>
      <c r="E68" s="5" t="s">
        <v>259</v>
      </c>
      <c r="F68" s="5" t="s">
        <v>630</v>
      </c>
      <c r="G68" s="5" t="s">
        <v>411</v>
      </c>
      <c r="H68" s="5" t="s">
        <v>631</v>
      </c>
      <c r="I68" s="23" t="s">
        <v>632</v>
      </c>
      <c r="K68" s="23" t="s">
        <v>383</v>
      </c>
      <c r="L68" s="5" t="s">
        <v>149</v>
      </c>
    </row>
    <row r="69" spans="1:12" ht="45" customHeight="1">
      <c r="A69" s="9" t="s">
        <v>9</v>
      </c>
      <c r="B69" s="35">
        <v>0.74</v>
      </c>
      <c r="C69" s="9" t="s">
        <v>31</v>
      </c>
      <c r="D69" s="9" t="s">
        <v>360</v>
      </c>
      <c r="E69" s="9" t="s">
        <v>390</v>
      </c>
      <c r="F69" s="9" t="s">
        <v>391</v>
      </c>
      <c r="G69" s="9" t="s">
        <v>411</v>
      </c>
      <c r="H69" s="9" t="s">
        <v>467</v>
      </c>
      <c r="I69" s="36" t="s">
        <v>468</v>
      </c>
      <c r="J69" s="9"/>
      <c r="K69" s="36" t="s">
        <v>383</v>
      </c>
      <c r="L69" s="9" t="s">
        <v>148</v>
      </c>
    </row>
    <row r="70" spans="1:12" ht="45" customHeight="1">
      <c r="A70" s="9" t="s">
        <v>14</v>
      </c>
      <c r="B70" s="35">
        <v>0.84</v>
      </c>
      <c r="C70" s="9" t="s">
        <v>41</v>
      </c>
      <c r="D70" s="9" t="s">
        <v>344</v>
      </c>
      <c r="E70" s="9" t="s">
        <v>390</v>
      </c>
      <c r="F70" s="9" t="s">
        <v>345</v>
      </c>
      <c r="G70" s="9" t="s">
        <v>346</v>
      </c>
      <c r="H70" s="9" t="s">
        <v>554</v>
      </c>
      <c r="I70" s="36" t="s">
        <v>555</v>
      </c>
      <c r="J70" s="9"/>
      <c r="K70" s="36" t="s">
        <v>383</v>
      </c>
      <c r="L70" s="9" t="s">
        <v>148</v>
      </c>
    </row>
    <row r="71" spans="1:12" ht="45" customHeight="1">
      <c r="A71" s="5" t="s">
        <v>63</v>
      </c>
      <c r="B71" s="7">
        <v>0.48</v>
      </c>
      <c r="C71" s="5" t="s">
        <v>71</v>
      </c>
      <c r="D71" s="5" t="s">
        <v>246</v>
      </c>
      <c r="E71" s="5" t="s">
        <v>247</v>
      </c>
      <c r="F71" s="5" t="s">
        <v>630</v>
      </c>
      <c r="G71" s="5" t="s">
        <v>411</v>
      </c>
      <c r="H71" s="5" t="s">
        <v>633</v>
      </c>
      <c r="I71" s="23" t="s">
        <v>634</v>
      </c>
      <c r="J71" s="9"/>
      <c r="K71" s="23" t="s">
        <v>383</v>
      </c>
      <c r="L71" s="5" t="s">
        <v>149</v>
      </c>
    </row>
    <row r="72" spans="1:12" ht="45" customHeight="1">
      <c r="A72" s="9" t="s">
        <v>170</v>
      </c>
      <c r="B72" s="35">
        <v>0.18</v>
      </c>
      <c r="C72" s="9" t="s">
        <v>180</v>
      </c>
      <c r="D72" s="9" t="s">
        <v>483</v>
      </c>
      <c r="E72" s="9" t="s">
        <v>485</v>
      </c>
      <c r="F72" s="9" t="s">
        <v>484</v>
      </c>
      <c r="G72" s="9" t="s">
        <v>411</v>
      </c>
      <c r="H72" s="9" t="s">
        <v>411</v>
      </c>
      <c r="I72" s="36" t="s">
        <v>486</v>
      </c>
      <c r="J72" s="9"/>
      <c r="K72" s="36" t="s">
        <v>383</v>
      </c>
      <c r="L72" s="9" t="s">
        <v>156</v>
      </c>
    </row>
    <row r="73" spans="1:12" s="38" customFormat="1" ht="45" customHeight="1">
      <c r="A73" s="38" t="s">
        <v>206</v>
      </c>
      <c r="B73" s="39">
        <v>0.66</v>
      </c>
      <c r="C73" s="38" t="s">
        <v>424</v>
      </c>
      <c r="D73" s="38" t="s">
        <v>207</v>
      </c>
      <c r="E73" s="38" t="s">
        <v>628</v>
      </c>
      <c r="F73" s="38" t="s">
        <v>209</v>
      </c>
      <c r="G73" s="38" t="s">
        <v>208</v>
      </c>
      <c r="H73" s="38" t="s">
        <v>627</v>
      </c>
      <c r="I73" s="42" t="s">
        <v>629</v>
      </c>
      <c r="K73" s="38" t="s">
        <v>384</v>
      </c>
      <c r="L73" s="38" t="s">
        <v>228</v>
      </c>
    </row>
    <row r="74" spans="1:12" ht="45" customHeight="1">
      <c r="A74" s="9" t="s">
        <v>10</v>
      </c>
      <c r="B74" s="35">
        <v>0.8</v>
      </c>
      <c r="C74" s="9" t="s">
        <v>47</v>
      </c>
      <c r="D74" s="9" t="s">
        <v>355</v>
      </c>
      <c r="E74" s="9" t="s">
        <v>356</v>
      </c>
      <c r="F74" s="9" t="s">
        <v>357</v>
      </c>
      <c r="G74" s="9" t="s">
        <v>411</v>
      </c>
      <c r="H74" s="9" t="s">
        <v>358</v>
      </c>
      <c r="I74" s="36" t="s">
        <v>466</v>
      </c>
      <c r="J74" s="9"/>
      <c r="K74" s="36" t="s">
        <v>383</v>
      </c>
      <c r="L74" s="9" t="s">
        <v>148</v>
      </c>
    </row>
    <row r="75" spans="1:12" ht="45" customHeight="1">
      <c r="A75" s="9" t="s">
        <v>157</v>
      </c>
      <c r="B75" s="35">
        <v>0.59</v>
      </c>
      <c r="C75" s="9" t="s">
        <v>174</v>
      </c>
      <c r="D75" s="9" t="s">
        <v>489</v>
      </c>
      <c r="E75" s="9" t="s">
        <v>487</v>
      </c>
      <c r="F75" s="9" t="s">
        <v>488</v>
      </c>
      <c r="G75" s="9" t="s">
        <v>490</v>
      </c>
      <c r="H75" s="9" t="s">
        <v>625</v>
      </c>
      <c r="I75" s="23" t="s">
        <v>626</v>
      </c>
      <c r="J75" s="9"/>
      <c r="K75" s="36" t="s">
        <v>383</v>
      </c>
      <c r="L75" s="9" t="s">
        <v>156</v>
      </c>
    </row>
    <row r="76" spans="1:12" ht="45" customHeight="1">
      <c r="A76" s="9" t="s">
        <v>159</v>
      </c>
      <c r="B76" s="35">
        <v>0.3</v>
      </c>
      <c r="C76" s="9" t="s">
        <v>174</v>
      </c>
      <c r="D76" s="9" t="s">
        <v>489</v>
      </c>
      <c r="E76" s="9" t="s">
        <v>487</v>
      </c>
      <c r="F76" s="9" t="s">
        <v>488</v>
      </c>
      <c r="G76" s="9" t="s">
        <v>490</v>
      </c>
      <c r="H76" s="9" t="s">
        <v>625</v>
      </c>
      <c r="I76" s="23" t="s">
        <v>626</v>
      </c>
      <c r="J76" s="9"/>
      <c r="K76" s="36" t="s">
        <v>383</v>
      </c>
      <c r="L76" s="9" t="s">
        <v>156</v>
      </c>
    </row>
    <row r="77" spans="1:12" ht="45" customHeight="1">
      <c r="A77" s="9" t="s">
        <v>165</v>
      </c>
      <c r="B77" s="35">
        <v>0.41</v>
      </c>
      <c r="C77" s="9" t="s">
        <v>174</v>
      </c>
      <c r="D77" s="9" t="s">
        <v>489</v>
      </c>
      <c r="E77" s="9" t="s">
        <v>487</v>
      </c>
      <c r="F77" s="9" t="s">
        <v>488</v>
      </c>
      <c r="G77" s="9" t="s">
        <v>490</v>
      </c>
      <c r="H77" s="9" t="s">
        <v>625</v>
      </c>
      <c r="I77" s="23" t="s">
        <v>626</v>
      </c>
      <c r="J77" s="9"/>
      <c r="K77" s="36" t="s">
        <v>383</v>
      </c>
      <c r="L77" s="9" t="s">
        <v>156</v>
      </c>
    </row>
    <row r="78" spans="1:12" ht="45" customHeight="1">
      <c r="A78" s="9" t="s">
        <v>167</v>
      </c>
      <c r="B78" s="35">
        <v>0.59</v>
      </c>
      <c r="C78" s="9" t="s">
        <v>174</v>
      </c>
      <c r="D78" s="9" t="s">
        <v>489</v>
      </c>
      <c r="E78" s="9" t="s">
        <v>487</v>
      </c>
      <c r="F78" s="9" t="s">
        <v>488</v>
      </c>
      <c r="G78" s="9" t="s">
        <v>490</v>
      </c>
      <c r="H78" s="9" t="s">
        <v>625</v>
      </c>
      <c r="I78" s="23" t="s">
        <v>626</v>
      </c>
      <c r="J78" s="9"/>
      <c r="K78" s="36" t="s">
        <v>383</v>
      </c>
      <c r="L78" s="9" t="s">
        <v>156</v>
      </c>
    </row>
    <row r="79" spans="1:12" ht="45" customHeight="1">
      <c r="A79" s="9" t="s">
        <v>168</v>
      </c>
      <c r="B79" s="35">
        <v>0.59</v>
      </c>
      <c r="C79" s="9" t="s">
        <v>174</v>
      </c>
      <c r="D79" s="9" t="s">
        <v>489</v>
      </c>
      <c r="E79" s="9" t="s">
        <v>487</v>
      </c>
      <c r="F79" s="9" t="s">
        <v>488</v>
      </c>
      <c r="G79" s="9" t="s">
        <v>490</v>
      </c>
      <c r="H79" s="9" t="s">
        <v>625</v>
      </c>
      <c r="I79" s="23" t="s">
        <v>626</v>
      </c>
      <c r="J79" s="9"/>
      <c r="K79" s="36" t="s">
        <v>383</v>
      </c>
      <c r="L79" s="9" t="s">
        <v>156</v>
      </c>
    </row>
    <row r="80" spans="1:12" ht="45" customHeight="1">
      <c r="A80" s="9" t="s">
        <v>171</v>
      </c>
      <c r="B80" s="35">
        <v>0.73</v>
      </c>
      <c r="C80" s="9" t="s">
        <v>181</v>
      </c>
      <c r="D80" s="9" t="s">
        <v>489</v>
      </c>
      <c r="E80" s="9" t="s">
        <v>487</v>
      </c>
      <c r="F80" s="9" t="s">
        <v>488</v>
      </c>
      <c r="G80" s="9" t="s">
        <v>490</v>
      </c>
      <c r="H80" s="9" t="s">
        <v>625</v>
      </c>
      <c r="I80" s="23" t="s">
        <v>626</v>
      </c>
      <c r="J80" s="9"/>
      <c r="K80" s="36" t="s">
        <v>383</v>
      </c>
      <c r="L80" s="9" t="s">
        <v>156</v>
      </c>
    </row>
    <row r="81" spans="1:12" ht="45" customHeight="1">
      <c r="A81" s="9" t="s">
        <v>172</v>
      </c>
      <c r="B81" s="35">
        <v>0.88</v>
      </c>
      <c r="C81" s="9" t="s">
        <v>182</v>
      </c>
      <c r="D81" s="9" t="s">
        <v>489</v>
      </c>
      <c r="E81" s="9" t="s">
        <v>487</v>
      </c>
      <c r="F81" s="9" t="s">
        <v>488</v>
      </c>
      <c r="G81" s="9" t="s">
        <v>490</v>
      </c>
      <c r="H81" s="9" t="s">
        <v>625</v>
      </c>
      <c r="I81" s="23" t="s">
        <v>626</v>
      </c>
      <c r="J81" s="9"/>
      <c r="K81" s="36" t="s">
        <v>383</v>
      </c>
      <c r="L81" s="9" t="s">
        <v>156</v>
      </c>
    </row>
    <row r="82" spans="1:12" ht="45" customHeight="1">
      <c r="A82" s="9" t="s">
        <v>17</v>
      </c>
      <c r="B82" s="35">
        <v>0.6</v>
      </c>
      <c r="C82" s="9" t="s">
        <v>41</v>
      </c>
      <c r="D82" s="9" t="s">
        <v>331</v>
      </c>
      <c r="E82" s="9" t="s">
        <v>332</v>
      </c>
      <c r="F82" s="9" t="s">
        <v>333</v>
      </c>
      <c r="G82" s="9" t="s">
        <v>334</v>
      </c>
      <c r="H82" s="9" t="s">
        <v>577</v>
      </c>
      <c r="I82" s="36" t="s">
        <v>576</v>
      </c>
      <c r="J82" s="9"/>
      <c r="K82" s="36" t="s">
        <v>383</v>
      </c>
      <c r="L82" s="9" t="s">
        <v>148</v>
      </c>
    </row>
    <row r="83" spans="1:12" s="38" customFormat="1" ht="45" customHeight="1">
      <c r="A83" s="38" t="s">
        <v>313</v>
      </c>
      <c r="B83" s="39">
        <v>0.9</v>
      </c>
      <c r="C83" s="38" t="s">
        <v>423</v>
      </c>
      <c r="D83" s="38" t="s">
        <v>301</v>
      </c>
      <c r="E83" s="38" t="s">
        <v>636</v>
      </c>
      <c r="F83" s="38" t="s">
        <v>637</v>
      </c>
      <c r="G83" s="38" t="s">
        <v>411</v>
      </c>
      <c r="H83" s="38" t="s">
        <v>538</v>
      </c>
      <c r="I83" s="42" t="s">
        <v>635</v>
      </c>
      <c r="K83" s="38" t="s">
        <v>384</v>
      </c>
      <c r="L83" s="38" t="s">
        <v>148</v>
      </c>
    </row>
    <row r="84" spans="1:12" ht="45" customHeight="1">
      <c r="A84" s="9" t="s">
        <v>25</v>
      </c>
      <c r="B84" s="35">
        <v>0.62</v>
      </c>
      <c r="C84" s="9" t="s">
        <v>41</v>
      </c>
      <c r="D84" s="9" t="s">
        <v>638</v>
      </c>
      <c r="E84" s="9" t="s">
        <v>469</v>
      </c>
      <c r="F84" s="9" t="s">
        <v>639</v>
      </c>
      <c r="G84" s="9" t="s">
        <v>640</v>
      </c>
      <c r="H84" s="9" t="s">
        <v>644</v>
      </c>
      <c r="I84" s="23" t="s">
        <v>643</v>
      </c>
      <c r="J84" s="9"/>
      <c r="K84" s="36" t="s">
        <v>383</v>
      </c>
      <c r="L84" s="9" t="s">
        <v>148</v>
      </c>
    </row>
    <row r="85" spans="1:12" s="38" customFormat="1" ht="45" customHeight="1">
      <c r="A85" s="38" t="s">
        <v>283</v>
      </c>
      <c r="B85" s="39">
        <v>0.75</v>
      </c>
      <c r="C85" s="38" t="s">
        <v>421</v>
      </c>
      <c r="D85" s="38" t="s">
        <v>284</v>
      </c>
      <c r="E85" s="38" t="s">
        <v>285</v>
      </c>
      <c r="F85" s="38" t="s">
        <v>286</v>
      </c>
      <c r="G85" s="38" t="s">
        <v>411</v>
      </c>
      <c r="H85" s="38" t="s">
        <v>440</v>
      </c>
      <c r="I85" s="42" t="s">
        <v>439</v>
      </c>
      <c r="K85" s="38" t="s">
        <v>384</v>
      </c>
      <c r="L85" s="38" t="s">
        <v>149</v>
      </c>
    </row>
    <row r="86" spans="1:12" ht="45" customHeight="1">
      <c r="A86" s="9" t="s">
        <v>169</v>
      </c>
      <c r="B86" s="35">
        <v>0.28000000000000003</v>
      </c>
      <c r="C86" s="9" t="s">
        <v>179</v>
      </c>
      <c r="D86" s="9" t="s">
        <v>433</v>
      </c>
      <c r="E86" s="9" t="s">
        <v>431</v>
      </c>
      <c r="F86" s="9" t="s">
        <v>432</v>
      </c>
      <c r="G86" s="9" t="s">
        <v>430</v>
      </c>
      <c r="H86" s="9" t="s">
        <v>641</v>
      </c>
      <c r="I86" s="23" t="s">
        <v>642</v>
      </c>
      <c r="J86" s="9"/>
      <c r="K86" s="36" t="s">
        <v>383</v>
      </c>
      <c r="L86" s="9" t="s">
        <v>156</v>
      </c>
    </row>
    <row r="87" spans="1:12" ht="45" customHeight="1">
      <c r="A87" s="5" t="s">
        <v>56</v>
      </c>
      <c r="B87" s="7">
        <v>0.63</v>
      </c>
      <c r="C87" s="5" t="s">
        <v>68</v>
      </c>
      <c r="D87" s="5" t="s">
        <v>264</v>
      </c>
      <c r="E87" s="5" t="s">
        <v>265</v>
      </c>
      <c r="F87" s="5" t="s">
        <v>645</v>
      </c>
      <c r="G87" s="5" t="s">
        <v>411</v>
      </c>
      <c r="H87" s="5" t="s">
        <v>538</v>
      </c>
      <c r="I87" s="23" t="s">
        <v>646</v>
      </c>
      <c r="K87" s="23" t="s">
        <v>383</v>
      </c>
      <c r="L87" s="5" t="s">
        <v>149</v>
      </c>
    </row>
    <row r="88" spans="1:12" ht="45" customHeight="1">
      <c r="A88" s="9" t="s">
        <v>26</v>
      </c>
      <c r="B88" s="35">
        <v>0.9</v>
      </c>
      <c r="C88" s="9" t="s">
        <v>41</v>
      </c>
      <c r="D88" s="9" t="s">
        <v>301</v>
      </c>
      <c r="E88" s="9" t="s">
        <v>302</v>
      </c>
      <c r="F88" s="9" t="s">
        <v>513</v>
      </c>
      <c r="G88" s="9" t="s">
        <v>411</v>
      </c>
      <c r="H88" s="9" t="s">
        <v>512</v>
      </c>
      <c r="I88" s="36" t="s">
        <v>511</v>
      </c>
      <c r="J88" s="9"/>
      <c r="K88" s="36" t="s">
        <v>383</v>
      </c>
      <c r="L88" s="9" t="s">
        <v>148</v>
      </c>
    </row>
    <row r="89" spans="1:12" ht="45" customHeight="1">
      <c r="A89" s="5" t="s">
        <v>89</v>
      </c>
      <c r="B89" s="7">
        <v>0.9</v>
      </c>
      <c r="C89" s="5" t="s">
        <v>98</v>
      </c>
      <c r="D89" s="5" t="s">
        <v>216</v>
      </c>
      <c r="E89" s="5" t="s">
        <v>217</v>
      </c>
      <c r="F89" s="5" t="s">
        <v>218</v>
      </c>
      <c r="G89" s="5" t="s">
        <v>411</v>
      </c>
      <c r="H89" s="5" t="s">
        <v>648</v>
      </c>
      <c r="I89" s="23" t="s">
        <v>647</v>
      </c>
      <c r="K89" s="23" t="s">
        <v>383</v>
      </c>
      <c r="L89" s="5" t="s">
        <v>149</v>
      </c>
    </row>
    <row r="90" spans="1:12" ht="45" customHeight="1">
      <c r="A90" s="9" t="s">
        <v>22</v>
      </c>
      <c r="B90" s="35">
        <v>0.86</v>
      </c>
      <c r="C90" s="9" t="s">
        <v>46</v>
      </c>
      <c r="D90" s="9" t="s">
        <v>317</v>
      </c>
      <c r="E90" s="9" t="s">
        <v>318</v>
      </c>
      <c r="F90" s="9" t="s">
        <v>319</v>
      </c>
      <c r="G90" s="9" t="s">
        <v>411</v>
      </c>
      <c r="H90" s="9" t="s">
        <v>577</v>
      </c>
      <c r="I90" s="36" t="s">
        <v>576</v>
      </c>
      <c r="J90" s="9"/>
      <c r="K90" s="36" t="s">
        <v>383</v>
      </c>
      <c r="L90" s="9" t="s">
        <v>148</v>
      </c>
    </row>
    <row r="91" spans="1:12" ht="45" customHeight="1">
      <c r="A91" s="5" t="s">
        <v>90</v>
      </c>
      <c r="B91" s="7">
        <v>0.52</v>
      </c>
      <c r="C91" s="5" t="s">
        <v>71</v>
      </c>
      <c r="D91" s="5" t="s">
        <v>210</v>
      </c>
      <c r="E91" s="5" t="s">
        <v>211</v>
      </c>
      <c r="F91" s="5" t="s">
        <v>425</v>
      </c>
      <c r="G91" s="5" t="s">
        <v>427</v>
      </c>
      <c r="H91" s="5" t="s">
        <v>426</v>
      </c>
      <c r="I91" s="23" t="s">
        <v>428</v>
      </c>
      <c r="J91" s="9"/>
      <c r="K91" s="23" t="s">
        <v>383</v>
      </c>
      <c r="L91" s="5" t="s">
        <v>149</v>
      </c>
    </row>
    <row r="92" spans="1:12" ht="45" customHeight="1">
      <c r="A92" s="9" t="s">
        <v>20</v>
      </c>
      <c r="B92" s="35">
        <v>0.81</v>
      </c>
      <c r="C92" s="9" t="s">
        <v>45</v>
      </c>
      <c r="D92" s="9" t="s">
        <v>321</v>
      </c>
      <c r="E92" s="9" t="s">
        <v>322</v>
      </c>
      <c r="F92" s="9" t="s">
        <v>323</v>
      </c>
      <c r="G92" s="9" t="s">
        <v>472</v>
      </c>
      <c r="H92" s="9" t="s">
        <v>471</v>
      </c>
      <c r="I92" s="36" t="s">
        <v>470</v>
      </c>
      <c r="J92" s="9"/>
      <c r="K92" s="36" t="s">
        <v>383</v>
      </c>
      <c r="L92" s="9" t="s">
        <v>148</v>
      </c>
    </row>
    <row r="93" spans="1:12" s="38" customFormat="1" ht="45" customHeight="1">
      <c r="A93" s="38" t="s">
        <v>303</v>
      </c>
      <c r="B93" s="39">
        <v>0.4</v>
      </c>
      <c r="C93" s="38" t="s">
        <v>419</v>
      </c>
      <c r="D93" s="38" t="s">
        <v>304</v>
      </c>
      <c r="E93" s="38" t="s">
        <v>649</v>
      </c>
      <c r="F93" s="38" t="s">
        <v>411</v>
      </c>
      <c r="G93" s="38" t="s">
        <v>411</v>
      </c>
      <c r="H93" s="38" t="s">
        <v>651</v>
      </c>
      <c r="I93" s="42" t="s">
        <v>650</v>
      </c>
      <c r="K93" s="38" t="s">
        <v>384</v>
      </c>
      <c r="L93" s="38" t="s">
        <v>148</v>
      </c>
    </row>
    <row r="94" spans="1:12" s="43" customFormat="1" ht="45" customHeight="1">
      <c r="A94" s="43" t="s">
        <v>100</v>
      </c>
      <c r="B94" s="44">
        <v>0.85</v>
      </c>
      <c r="C94" s="43" t="s">
        <v>185</v>
      </c>
      <c r="D94" s="43" t="s">
        <v>736</v>
      </c>
      <c r="E94" s="43" t="s">
        <v>737</v>
      </c>
      <c r="F94" s="43" t="s">
        <v>549</v>
      </c>
      <c r="G94" s="43" t="s">
        <v>411</v>
      </c>
      <c r="H94" s="43" t="s">
        <v>710</v>
      </c>
      <c r="I94" s="48" t="s">
        <v>711</v>
      </c>
      <c r="K94" s="45" t="s">
        <v>383</v>
      </c>
      <c r="L94" s="43" t="s">
        <v>125</v>
      </c>
    </row>
    <row r="95" spans="1:12" s="43" customFormat="1" ht="45" customHeight="1">
      <c r="A95" s="43" t="s">
        <v>101</v>
      </c>
      <c r="B95" s="44">
        <v>0.9</v>
      </c>
      <c r="C95" s="43" t="s">
        <v>185</v>
      </c>
      <c r="D95" s="43" t="s">
        <v>738</v>
      </c>
      <c r="E95" s="43" t="s">
        <v>739</v>
      </c>
      <c r="F95" s="43" t="s">
        <v>549</v>
      </c>
      <c r="G95" s="43" t="s">
        <v>411</v>
      </c>
      <c r="H95" s="43" t="s">
        <v>710</v>
      </c>
      <c r="I95" s="48" t="s">
        <v>712</v>
      </c>
      <c r="K95" s="45" t="s">
        <v>383</v>
      </c>
      <c r="L95" s="43" t="s">
        <v>125</v>
      </c>
    </row>
    <row r="96" spans="1:12" s="43" customFormat="1" ht="45" customHeight="1">
      <c r="A96" s="43" t="s">
        <v>115</v>
      </c>
      <c r="B96" s="44">
        <v>0.8</v>
      </c>
      <c r="C96" s="43" t="s">
        <v>185</v>
      </c>
      <c r="D96" s="43" t="s">
        <v>738</v>
      </c>
      <c r="E96" s="43" t="s">
        <v>739</v>
      </c>
      <c r="F96" s="43" t="s">
        <v>549</v>
      </c>
      <c r="G96" s="43" t="s">
        <v>411</v>
      </c>
      <c r="H96" s="43" t="s">
        <v>710</v>
      </c>
      <c r="I96" s="48" t="s">
        <v>713</v>
      </c>
      <c r="K96" s="45" t="s">
        <v>383</v>
      </c>
      <c r="L96" s="43" t="s">
        <v>125</v>
      </c>
    </row>
    <row r="97" spans="1:12" s="43" customFormat="1" ht="45" customHeight="1">
      <c r="A97" s="43" t="s">
        <v>116</v>
      </c>
      <c r="B97" s="44">
        <v>0.65</v>
      </c>
      <c r="C97" s="43" t="s">
        <v>185</v>
      </c>
      <c r="D97" s="43" t="s">
        <v>738</v>
      </c>
      <c r="E97" s="43" t="s">
        <v>740</v>
      </c>
      <c r="F97" s="43" t="s">
        <v>549</v>
      </c>
      <c r="G97" s="43" t="s">
        <v>411</v>
      </c>
      <c r="H97" s="43" t="s">
        <v>710</v>
      </c>
      <c r="I97" s="48" t="s">
        <v>714</v>
      </c>
      <c r="K97" s="45" t="s">
        <v>383</v>
      </c>
      <c r="L97" s="43" t="s">
        <v>125</v>
      </c>
    </row>
    <row r="98" spans="1:12" s="43" customFormat="1" ht="45" customHeight="1">
      <c r="A98" s="43" t="s">
        <v>102</v>
      </c>
      <c r="B98" s="44">
        <v>0.75</v>
      </c>
      <c r="C98" s="43" t="s">
        <v>185</v>
      </c>
      <c r="D98" s="43" t="s">
        <v>741</v>
      </c>
      <c r="E98" s="43" t="s">
        <v>737</v>
      </c>
      <c r="F98" s="43" t="s">
        <v>549</v>
      </c>
      <c r="G98" s="43" t="s">
        <v>411</v>
      </c>
      <c r="H98" s="43" t="s">
        <v>710</v>
      </c>
      <c r="I98" s="48" t="s">
        <v>715</v>
      </c>
      <c r="K98" s="45" t="s">
        <v>383</v>
      </c>
      <c r="L98" s="43" t="s">
        <v>125</v>
      </c>
    </row>
    <row r="99" spans="1:12" s="43" customFormat="1" ht="45" customHeight="1">
      <c r="A99" s="43" t="s">
        <v>103</v>
      </c>
      <c r="B99" s="44">
        <v>0.83</v>
      </c>
      <c r="C99" s="43" t="s">
        <v>185</v>
      </c>
      <c r="D99" s="43" t="s">
        <v>743</v>
      </c>
      <c r="E99" s="43" t="s">
        <v>742</v>
      </c>
      <c r="F99" s="43" t="s">
        <v>549</v>
      </c>
      <c r="G99" s="43" t="s">
        <v>411</v>
      </c>
      <c r="H99" s="43" t="s">
        <v>710</v>
      </c>
      <c r="I99" s="48" t="s">
        <v>716</v>
      </c>
      <c r="K99" s="45" t="s">
        <v>383</v>
      </c>
      <c r="L99" s="43" t="s">
        <v>125</v>
      </c>
    </row>
    <row r="100" spans="1:12" s="43" customFormat="1" ht="45" customHeight="1">
      <c r="A100" s="43" t="s">
        <v>104</v>
      </c>
      <c r="B100" s="44">
        <v>0.79</v>
      </c>
      <c r="C100" s="43" t="s">
        <v>185</v>
      </c>
      <c r="D100" s="43" t="s">
        <v>738</v>
      </c>
      <c r="E100" s="43" t="s">
        <v>744</v>
      </c>
      <c r="F100" s="43" t="s">
        <v>549</v>
      </c>
      <c r="G100" s="43" t="s">
        <v>411</v>
      </c>
      <c r="H100" s="43" t="s">
        <v>710</v>
      </c>
      <c r="I100" s="48" t="s">
        <v>717</v>
      </c>
      <c r="K100" s="45" t="s">
        <v>383</v>
      </c>
      <c r="L100" s="43" t="s">
        <v>125</v>
      </c>
    </row>
    <row r="101" spans="1:12" s="43" customFormat="1" ht="45" customHeight="1">
      <c r="A101" s="43" t="s">
        <v>745</v>
      </c>
      <c r="B101" s="44">
        <v>0.45</v>
      </c>
      <c r="C101" s="43" t="s">
        <v>185</v>
      </c>
      <c r="D101" s="43" t="s">
        <v>738</v>
      </c>
      <c r="E101" s="43" t="s">
        <v>737</v>
      </c>
      <c r="F101" s="43" t="s">
        <v>549</v>
      </c>
      <c r="G101" s="43" t="s">
        <v>411</v>
      </c>
      <c r="H101" s="43" t="s">
        <v>710</v>
      </c>
      <c r="I101" s="48" t="s">
        <v>718</v>
      </c>
      <c r="K101" s="45" t="s">
        <v>383</v>
      </c>
      <c r="L101" s="43" t="s">
        <v>125</v>
      </c>
    </row>
    <row r="102" spans="1:12" s="43" customFormat="1" ht="45" customHeight="1">
      <c r="A102" s="43" t="s">
        <v>746</v>
      </c>
      <c r="B102" s="44">
        <v>0.61</v>
      </c>
      <c r="C102" s="43" t="s">
        <v>185</v>
      </c>
      <c r="D102" s="43" t="s">
        <v>747</v>
      </c>
      <c r="E102" s="43" t="s">
        <v>737</v>
      </c>
      <c r="F102" s="43" t="s">
        <v>549</v>
      </c>
      <c r="G102" s="43" t="s">
        <v>411</v>
      </c>
      <c r="H102" s="43" t="s">
        <v>710</v>
      </c>
      <c r="I102" s="48" t="s">
        <v>719</v>
      </c>
      <c r="K102" s="45" t="s">
        <v>383</v>
      </c>
      <c r="L102" s="43" t="s">
        <v>125</v>
      </c>
    </row>
    <row r="103" spans="1:12" s="43" customFormat="1" ht="45" customHeight="1">
      <c r="A103" s="43" t="s">
        <v>107</v>
      </c>
      <c r="B103" s="44">
        <v>0.75</v>
      </c>
      <c r="C103" s="43" t="s">
        <v>185</v>
      </c>
      <c r="D103" s="43" t="s">
        <v>738</v>
      </c>
      <c r="E103" s="43" t="s">
        <v>748</v>
      </c>
      <c r="F103" s="43" t="s">
        <v>549</v>
      </c>
      <c r="G103" s="43" t="s">
        <v>411</v>
      </c>
      <c r="H103" s="43" t="s">
        <v>710</v>
      </c>
      <c r="I103" s="48" t="s">
        <v>720</v>
      </c>
      <c r="K103" s="45" t="s">
        <v>383</v>
      </c>
      <c r="L103" s="43" t="s">
        <v>125</v>
      </c>
    </row>
    <row r="104" spans="1:12" s="43" customFormat="1" ht="45" customHeight="1">
      <c r="A104" s="43" t="s">
        <v>108</v>
      </c>
      <c r="B104" s="44">
        <v>0.68</v>
      </c>
      <c r="C104" s="43" t="s">
        <v>185</v>
      </c>
      <c r="D104" s="43" t="s">
        <v>743</v>
      </c>
      <c r="E104" s="43" t="s">
        <v>749</v>
      </c>
      <c r="F104" s="43" t="s">
        <v>549</v>
      </c>
      <c r="G104" s="43" t="s">
        <v>411</v>
      </c>
      <c r="H104" s="43" t="s">
        <v>710</v>
      </c>
      <c r="I104" s="48" t="s">
        <v>721</v>
      </c>
      <c r="K104" s="45" t="s">
        <v>383</v>
      </c>
      <c r="L104" s="43" t="s">
        <v>125</v>
      </c>
    </row>
    <row r="105" spans="1:12" s="43" customFormat="1" ht="45" customHeight="1">
      <c r="A105" s="43" t="s">
        <v>109</v>
      </c>
      <c r="B105" s="44">
        <v>0.7</v>
      </c>
      <c r="C105" s="43" t="s">
        <v>185</v>
      </c>
      <c r="D105" s="43" t="s">
        <v>738</v>
      </c>
      <c r="E105" s="43" t="s">
        <v>750</v>
      </c>
      <c r="F105" s="43" t="s">
        <v>549</v>
      </c>
      <c r="G105" s="43" t="s">
        <v>411</v>
      </c>
      <c r="H105" s="43" t="s">
        <v>710</v>
      </c>
      <c r="I105" s="48" t="s">
        <v>722</v>
      </c>
      <c r="K105" s="45" t="s">
        <v>383</v>
      </c>
      <c r="L105" s="43" t="s">
        <v>125</v>
      </c>
    </row>
    <row r="106" spans="1:12" s="43" customFormat="1" ht="45" customHeight="1">
      <c r="A106" s="43" t="s">
        <v>752</v>
      </c>
      <c r="B106" s="44">
        <v>0.71</v>
      </c>
      <c r="C106" s="43" t="s">
        <v>185</v>
      </c>
      <c r="D106" s="43" t="s">
        <v>738</v>
      </c>
      <c r="E106" s="43" t="s">
        <v>751</v>
      </c>
      <c r="F106" s="43" t="s">
        <v>549</v>
      </c>
      <c r="G106" s="43" t="s">
        <v>411</v>
      </c>
      <c r="H106" s="43" t="s">
        <v>710</v>
      </c>
      <c r="I106" s="48" t="s">
        <v>723</v>
      </c>
      <c r="K106" s="45" t="s">
        <v>383</v>
      </c>
      <c r="L106" s="43" t="s">
        <v>125</v>
      </c>
    </row>
    <row r="107" spans="1:12" s="43" customFormat="1" ht="45" customHeight="1">
      <c r="A107" s="43" t="s">
        <v>753</v>
      </c>
      <c r="B107" s="44">
        <v>0.83</v>
      </c>
      <c r="C107" s="43" t="s">
        <v>185</v>
      </c>
      <c r="D107" s="43" t="s">
        <v>743</v>
      </c>
      <c r="E107" s="43" t="s">
        <v>756</v>
      </c>
      <c r="F107" s="43" t="s">
        <v>549</v>
      </c>
      <c r="G107" s="43" t="s">
        <v>411</v>
      </c>
      <c r="H107" s="43" t="s">
        <v>710</v>
      </c>
      <c r="I107" s="48" t="s">
        <v>724</v>
      </c>
      <c r="K107" s="45" t="s">
        <v>383</v>
      </c>
      <c r="L107" s="43" t="s">
        <v>125</v>
      </c>
    </row>
    <row r="108" spans="1:12" s="43" customFormat="1" ht="45" customHeight="1">
      <c r="A108" s="43" t="s">
        <v>754</v>
      </c>
      <c r="B108" s="44">
        <v>0.91</v>
      </c>
      <c r="C108" s="43" t="s">
        <v>185</v>
      </c>
      <c r="D108" s="43" t="s">
        <v>743</v>
      </c>
      <c r="E108" s="43" t="s">
        <v>757</v>
      </c>
      <c r="F108" s="43" t="s">
        <v>549</v>
      </c>
      <c r="G108" s="43" t="s">
        <v>411</v>
      </c>
      <c r="H108" s="43" t="s">
        <v>710</v>
      </c>
      <c r="I108" s="48" t="s">
        <v>725</v>
      </c>
      <c r="K108" s="45" t="s">
        <v>383</v>
      </c>
      <c r="L108" s="43" t="s">
        <v>125</v>
      </c>
    </row>
    <row r="109" spans="1:12" s="43" customFormat="1" ht="45" customHeight="1">
      <c r="A109" s="43" t="s">
        <v>755</v>
      </c>
      <c r="B109" s="44">
        <v>0.88</v>
      </c>
      <c r="C109" s="43" t="s">
        <v>185</v>
      </c>
      <c r="D109" s="43" t="s">
        <v>743</v>
      </c>
      <c r="E109" s="43" t="s">
        <v>758</v>
      </c>
      <c r="F109" s="43" t="s">
        <v>549</v>
      </c>
      <c r="G109" s="43" t="s">
        <v>411</v>
      </c>
      <c r="H109" s="43" t="s">
        <v>710</v>
      </c>
      <c r="I109" s="48" t="s">
        <v>726</v>
      </c>
      <c r="K109" s="45" t="s">
        <v>383</v>
      </c>
      <c r="L109" s="43" t="s">
        <v>125</v>
      </c>
    </row>
    <row r="110" spans="1:12" s="43" customFormat="1" ht="45" customHeight="1">
      <c r="A110" s="43" t="s">
        <v>759</v>
      </c>
      <c r="B110" s="44">
        <v>0.75</v>
      </c>
      <c r="C110" s="43" t="s">
        <v>185</v>
      </c>
      <c r="D110" s="43" t="s">
        <v>738</v>
      </c>
      <c r="E110" s="43" t="s">
        <v>760</v>
      </c>
      <c r="F110" s="43" t="s">
        <v>549</v>
      </c>
      <c r="G110" s="43" t="s">
        <v>411</v>
      </c>
      <c r="H110" s="43" t="s">
        <v>710</v>
      </c>
      <c r="I110" s="48" t="s">
        <v>727</v>
      </c>
      <c r="K110" s="45" t="s">
        <v>383</v>
      </c>
      <c r="L110" s="43" t="s">
        <v>125</v>
      </c>
    </row>
    <row r="111" spans="1:12" s="43" customFormat="1" ht="45" customHeight="1">
      <c r="A111" s="43" t="s">
        <v>117</v>
      </c>
      <c r="B111" s="44">
        <v>0.72</v>
      </c>
      <c r="C111" s="43" t="s">
        <v>185</v>
      </c>
      <c r="D111" s="43" t="s">
        <v>747</v>
      </c>
      <c r="E111" s="43" t="s">
        <v>763</v>
      </c>
      <c r="F111" s="43" t="s">
        <v>549</v>
      </c>
      <c r="G111" s="43" t="s">
        <v>411</v>
      </c>
      <c r="H111" s="43" t="s">
        <v>710</v>
      </c>
      <c r="I111" s="48" t="s">
        <v>728</v>
      </c>
      <c r="K111" s="45" t="s">
        <v>383</v>
      </c>
      <c r="L111" s="43" t="s">
        <v>125</v>
      </c>
    </row>
    <row r="112" spans="1:12" s="43" customFormat="1" ht="45" customHeight="1">
      <c r="A112" s="43" t="s">
        <v>118</v>
      </c>
      <c r="B112" s="44">
        <v>0.78</v>
      </c>
      <c r="C112" s="43" t="s">
        <v>185</v>
      </c>
      <c r="D112" s="43" t="s">
        <v>762</v>
      </c>
      <c r="E112" s="43" t="s">
        <v>761</v>
      </c>
      <c r="F112" s="43" t="s">
        <v>549</v>
      </c>
      <c r="G112" s="43" t="s">
        <v>411</v>
      </c>
      <c r="H112" s="43" t="s">
        <v>710</v>
      </c>
      <c r="I112" s="48" t="s">
        <v>729</v>
      </c>
      <c r="K112" s="45" t="s">
        <v>383</v>
      </c>
      <c r="L112" s="43" t="s">
        <v>125</v>
      </c>
    </row>
    <row r="113" spans="1:12" s="43" customFormat="1" ht="45" customHeight="1">
      <c r="A113" s="43" t="s">
        <v>119</v>
      </c>
      <c r="B113" s="44">
        <v>0.5</v>
      </c>
      <c r="C113" s="43" t="s">
        <v>185</v>
      </c>
      <c r="D113" s="43" t="s">
        <v>738</v>
      </c>
      <c r="E113" s="43" t="s">
        <v>764</v>
      </c>
      <c r="F113" s="43" t="s">
        <v>549</v>
      </c>
      <c r="G113" s="43" t="s">
        <v>411</v>
      </c>
      <c r="H113" s="43" t="s">
        <v>710</v>
      </c>
      <c r="I113" s="48" t="s">
        <v>730</v>
      </c>
      <c r="K113" s="45" t="s">
        <v>383</v>
      </c>
      <c r="L113" s="43" t="s">
        <v>125</v>
      </c>
    </row>
    <row r="114" spans="1:12" s="43" customFormat="1" ht="45" customHeight="1">
      <c r="A114" s="43" t="s">
        <v>120</v>
      </c>
      <c r="B114" s="44">
        <v>0.63</v>
      </c>
      <c r="C114" s="43" t="s">
        <v>185</v>
      </c>
      <c r="D114" s="43" t="s">
        <v>738</v>
      </c>
      <c r="E114" s="43" t="s">
        <v>765</v>
      </c>
      <c r="F114" s="43" t="s">
        <v>549</v>
      </c>
      <c r="G114" s="43" t="s">
        <v>411</v>
      </c>
      <c r="H114" s="43" t="s">
        <v>710</v>
      </c>
      <c r="I114" s="48" t="s">
        <v>731</v>
      </c>
      <c r="K114" s="45" t="s">
        <v>383</v>
      </c>
      <c r="L114" s="43" t="s">
        <v>125</v>
      </c>
    </row>
    <row r="115" spans="1:12" s="43" customFormat="1" ht="45" customHeight="1">
      <c r="A115" s="43" t="s">
        <v>121</v>
      </c>
      <c r="B115" s="44">
        <v>0.52</v>
      </c>
      <c r="C115" s="43" t="s">
        <v>185</v>
      </c>
      <c r="D115" s="43" t="s">
        <v>766</v>
      </c>
      <c r="E115" s="43" t="s">
        <v>767</v>
      </c>
      <c r="F115" s="43" t="s">
        <v>549</v>
      </c>
      <c r="G115" s="43" t="s">
        <v>411</v>
      </c>
      <c r="H115" s="43" t="s">
        <v>710</v>
      </c>
      <c r="I115" s="48" t="s">
        <v>732</v>
      </c>
      <c r="K115" s="45" t="s">
        <v>383</v>
      </c>
      <c r="L115" s="43" t="s">
        <v>125</v>
      </c>
    </row>
    <row r="116" spans="1:12" s="43" customFormat="1" ht="45" customHeight="1">
      <c r="A116" s="43" t="s">
        <v>122</v>
      </c>
      <c r="B116" s="44">
        <v>0.38</v>
      </c>
      <c r="C116" s="43" t="s">
        <v>185</v>
      </c>
      <c r="D116" s="43" t="s">
        <v>766</v>
      </c>
      <c r="E116" s="43" t="s">
        <v>768</v>
      </c>
      <c r="F116" s="43" t="s">
        <v>549</v>
      </c>
      <c r="G116" s="43" t="s">
        <v>411</v>
      </c>
      <c r="H116" s="43" t="s">
        <v>710</v>
      </c>
      <c r="I116" s="48" t="s">
        <v>733</v>
      </c>
      <c r="K116" s="45" t="s">
        <v>383</v>
      </c>
      <c r="L116" s="43" t="s">
        <v>125</v>
      </c>
    </row>
    <row r="117" spans="1:12" s="43" customFormat="1" ht="45" customHeight="1">
      <c r="A117" s="43" t="s">
        <v>123</v>
      </c>
      <c r="B117" s="44">
        <v>0.52</v>
      </c>
      <c r="C117" s="43" t="s">
        <v>185</v>
      </c>
      <c r="D117" s="43" t="s">
        <v>766</v>
      </c>
      <c r="E117" s="43" t="s">
        <v>770</v>
      </c>
      <c r="F117" s="43" t="s">
        <v>549</v>
      </c>
      <c r="G117" s="43" t="s">
        <v>411</v>
      </c>
      <c r="H117" s="43" t="s">
        <v>710</v>
      </c>
      <c r="I117" s="48" t="s">
        <v>734</v>
      </c>
      <c r="K117" s="45" t="s">
        <v>383</v>
      </c>
      <c r="L117" s="43" t="s">
        <v>125</v>
      </c>
    </row>
    <row r="118" spans="1:12" s="43" customFormat="1" ht="45" customHeight="1">
      <c r="A118" s="43" t="s">
        <v>769</v>
      </c>
      <c r="B118" s="44">
        <v>0.38</v>
      </c>
      <c r="C118" s="43" t="s">
        <v>185</v>
      </c>
      <c r="D118" s="43" t="s">
        <v>766</v>
      </c>
      <c r="E118" s="43" t="s">
        <v>770</v>
      </c>
      <c r="F118" s="43" t="s">
        <v>549</v>
      </c>
      <c r="G118" s="43" t="s">
        <v>411</v>
      </c>
      <c r="H118" s="43" t="s">
        <v>710</v>
      </c>
      <c r="I118" s="48" t="s">
        <v>735</v>
      </c>
      <c r="K118" s="45" t="s">
        <v>383</v>
      </c>
      <c r="L118" s="43" t="s">
        <v>125</v>
      </c>
    </row>
    <row r="119" spans="1:12" ht="45" customHeight="1">
      <c r="A119" s="9" t="s">
        <v>60</v>
      </c>
      <c r="B119" s="35">
        <v>0.97</v>
      </c>
      <c r="C119" s="9" t="s">
        <v>74</v>
      </c>
      <c r="D119" s="9" t="s">
        <v>563</v>
      </c>
      <c r="E119" s="9" t="s">
        <v>656</v>
      </c>
      <c r="F119" s="9" t="s">
        <v>549</v>
      </c>
      <c r="G119" s="9" t="s">
        <v>411</v>
      </c>
      <c r="H119" s="9" t="s">
        <v>657</v>
      </c>
      <c r="I119" s="36" t="s">
        <v>658</v>
      </c>
      <c r="J119" s="9"/>
      <c r="K119" s="36" t="s">
        <v>383</v>
      </c>
      <c r="L119" s="9" t="s">
        <v>149</v>
      </c>
    </row>
    <row r="120" spans="1:12" ht="45" customHeight="1">
      <c r="A120" s="9" t="s">
        <v>79</v>
      </c>
      <c r="B120" s="35">
        <v>0.69</v>
      </c>
      <c r="C120" s="9" t="s">
        <v>91</v>
      </c>
      <c r="D120" s="9" t="s">
        <v>562</v>
      </c>
      <c r="E120" s="9" t="s">
        <v>558</v>
      </c>
      <c r="F120" s="9" t="s">
        <v>559</v>
      </c>
      <c r="G120" s="9" t="s">
        <v>560</v>
      </c>
      <c r="H120" s="9" t="s">
        <v>557</v>
      </c>
      <c r="I120" s="36" t="s">
        <v>556</v>
      </c>
      <c r="J120" s="9"/>
      <c r="K120" s="36" t="s">
        <v>383</v>
      </c>
      <c r="L120" s="9" t="s">
        <v>149</v>
      </c>
    </row>
    <row r="121" spans="1:12" ht="45" customHeight="1">
      <c r="A121" s="9" t="s">
        <v>80</v>
      </c>
      <c r="B121" s="35">
        <v>0.44</v>
      </c>
      <c r="C121" s="9" t="s">
        <v>92</v>
      </c>
      <c r="D121" s="9" t="s">
        <v>564</v>
      </c>
      <c r="E121" s="9" t="s">
        <v>565</v>
      </c>
      <c r="F121" s="9" t="s">
        <v>566</v>
      </c>
      <c r="G121" s="9" t="s">
        <v>567</v>
      </c>
      <c r="H121" s="9" t="s">
        <v>538</v>
      </c>
      <c r="I121" s="36" t="s">
        <v>561</v>
      </c>
      <c r="J121" s="9"/>
      <c r="K121" s="36" t="s">
        <v>383</v>
      </c>
      <c r="L121" s="9" t="s">
        <v>149</v>
      </c>
    </row>
    <row r="122" spans="1:12" ht="45" customHeight="1">
      <c r="A122" s="9" t="s">
        <v>81</v>
      </c>
      <c r="B122" s="35">
        <v>0.65</v>
      </c>
      <c r="C122" s="9" t="s">
        <v>93</v>
      </c>
      <c r="D122" s="9" t="s">
        <v>652</v>
      </c>
      <c r="E122" s="9" t="s">
        <v>653</v>
      </c>
      <c r="F122" s="9" t="s">
        <v>411</v>
      </c>
      <c r="G122" s="9" t="s">
        <v>411</v>
      </c>
      <c r="H122" s="9" t="s">
        <v>655</v>
      </c>
      <c r="I122" s="36" t="s">
        <v>654</v>
      </c>
      <c r="J122" s="9"/>
      <c r="K122" s="36" t="s">
        <v>383</v>
      </c>
      <c r="L122" s="9" t="s">
        <v>149</v>
      </c>
    </row>
    <row r="123" spans="1:12" ht="45" customHeight="1">
      <c r="A123" s="9" t="s">
        <v>82</v>
      </c>
      <c r="B123" s="35">
        <v>0.76</v>
      </c>
      <c r="C123" s="9" t="s">
        <v>91</v>
      </c>
      <c r="D123" s="9" t="s">
        <v>229</v>
      </c>
      <c r="E123" s="9" t="s">
        <v>230</v>
      </c>
      <c r="F123" s="9" t="s">
        <v>231</v>
      </c>
      <c r="G123" s="9" t="s">
        <v>411</v>
      </c>
      <c r="H123" s="9" t="s">
        <v>445</v>
      </c>
      <c r="I123" s="36" t="s">
        <v>444</v>
      </c>
      <c r="J123" s="9"/>
      <c r="K123" s="36" t="s">
        <v>383</v>
      </c>
      <c r="L123" s="9" t="s">
        <v>149</v>
      </c>
    </row>
    <row r="124" spans="1:12" ht="45" customHeight="1">
      <c r="A124" s="9" t="s">
        <v>87</v>
      </c>
      <c r="B124" s="35">
        <v>0.44</v>
      </c>
      <c r="C124" s="9" t="s">
        <v>96</v>
      </c>
      <c r="D124" s="9" t="s">
        <v>622</v>
      </c>
      <c r="E124" s="9" t="s">
        <v>623</v>
      </c>
      <c r="F124" s="9" t="s">
        <v>624</v>
      </c>
      <c r="G124" s="9" t="s">
        <v>411</v>
      </c>
      <c r="H124" s="9" t="s">
        <v>620</v>
      </c>
      <c r="I124" s="36" t="s">
        <v>621</v>
      </c>
      <c r="J124" s="9"/>
      <c r="K124" s="36" t="s">
        <v>383</v>
      </c>
      <c r="L124" s="9" t="s">
        <v>149</v>
      </c>
    </row>
    <row r="125" spans="1:12" ht="45" customHeight="1">
      <c r="A125" s="9" t="s">
        <v>659</v>
      </c>
      <c r="B125" s="35">
        <v>0.44</v>
      </c>
      <c r="C125" s="9" t="s">
        <v>97</v>
      </c>
      <c r="D125" s="9" t="s">
        <v>660</v>
      </c>
      <c r="E125" s="9" t="s">
        <v>661</v>
      </c>
      <c r="F125" s="9" t="s">
        <v>664</v>
      </c>
      <c r="G125" s="9" t="s">
        <v>411</v>
      </c>
      <c r="H125" s="9" t="s">
        <v>662</v>
      </c>
      <c r="I125" s="36" t="s">
        <v>663</v>
      </c>
      <c r="J125" s="9"/>
      <c r="K125" s="36" t="s">
        <v>383</v>
      </c>
      <c r="L125" s="9" t="s">
        <v>149</v>
      </c>
    </row>
    <row r="126" spans="1:12" ht="45" customHeight="1">
      <c r="A126" s="9" t="s">
        <v>127</v>
      </c>
      <c r="B126" s="35">
        <v>0.89</v>
      </c>
      <c r="C126" s="9" t="s">
        <v>185</v>
      </c>
      <c r="D126" s="9" t="s">
        <v>686</v>
      </c>
      <c r="E126" s="9" t="s">
        <v>687</v>
      </c>
      <c r="F126" s="9" t="s">
        <v>549</v>
      </c>
      <c r="G126" s="9" t="s">
        <v>691</v>
      </c>
      <c r="H126" s="9" t="s">
        <v>698</v>
      </c>
      <c r="I126" s="36" t="s">
        <v>699</v>
      </c>
      <c r="J126" s="9"/>
      <c r="K126" s="36" t="s">
        <v>383</v>
      </c>
      <c r="L126" s="9" t="s">
        <v>126</v>
      </c>
    </row>
    <row r="127" spans="1:12" ht="45" customHeight="1">
      <c r="A127" s="9" t="s">
        <v>128</v>
      </c>
      <c r="B127" s="35">
        <v>0.75</v>
      </c>
      <c r="C127" s="9" t="s">
        <v>185</v>
      </c>
      <c r="D127" s="9" t="s">
        <v>688</v>
      </c>
      <c r="E127" s="9" t="s">
        <v>689</v>
      </c>
      <c r="F127" s="9" t="s">
        <v>690</v>
      </c>
      <c r="G127" s="9" t="s">
        <v>691</v>
      </c>
      <c r="H127" s="9" t="s">
        <v>698</v>
      </c>
      <c r="I127" s="36" t="s">
        <v>699</v>
      </c>
      <c r="J127" s="9"/>
      <c r="K127" s="36" t="s">
        <v>383</v>
      </c>
      <c r="L127" s="9" t="s">
        <v>126</v>
      </c>
    </row>
    <row r="128" spans="1:12" ht="45" customHeight="1">
      <c r="A128" s="9" t="s">
        <v>129</v>
      </c>
      <c r="B128" s="35">
        <v>0.7</v>
      </c>
      <c r="C128" s="9" t="s">
        <v>185</v>
      </c>
      <c r="D128" s="9" t="s">
        <v>692</v>
      </c>
      <c r="E128" s="9" t="s">
        <v>695</v>
      </c>
      <c r="F128" s="9" t="s">
        <v>691</v>
      </c>
      <c r="G128" s="9" t="s">
        <v>411</v>
      </c>
      <c r="H128" s="9" t="s">
        <v>698</v>
      </c>
      <c r="I128" s="36" t="s">
        <v>699</v>
      </c>
      <c r="J128" s="9"/>
      <c r="K128" s="36" t="s">
        <v>383</v>
      </c>
      <c r="L128" s="9" t="s">
        <v>126</v>
      </c>
    </row>
    <row r="129" spans="1:12" ht="45" customHeight="1">
      <c r="A129" s="9" t="s">
        <v>130</v>
      </c>
      <c r="B129" s="35">
        <v>0.89</v>
      </c>
      <c r="C129" s="9" t="s">
        <v>185</v>
      </c>
      <c r="D129" s="9" t="s">
        <v>693</v>
      </c>
      <c r="E129" s="9" t="s">
        <v>696</v>
      </c>
      <c r="F129" s="9" t="s">
        <v>691</v>
      </c>
      <c r="G129" s="9" t="s">
        <v>411</v>
      </c>
      <c r="H129" s="9" t="s">
        <v>698</v>
      </c>
      <c r="I129" s="36" t="s">
        <v>699</v>
      </c>
      <c r="J129" s="9"/>
      <c r="K129" s="36" t="s">
        <v>383</v>
      </c>
      <c r="L129" s="9" t="s">
        <v>126</v>
      </c>
    </row>
    <row r="130" spans="1:12" ht="45" customHeight="1">
      <c r="A130" s="9" t="s">
        <v>131</v>
      </c>
      <c r="B130" s="35">
        <v>0.81</v>
      </c>
      <c r="C130" s="9" t="s">
        <v>185</v>
      </c>
      <c r="D130" s="9" t="s">
        <v>697</v>
      </c>
      <c r="E130" s="9" t="s">
        <v>700</v>
      </c>
      <c r="F130" s="9" t="s">
        <v>691</v>
      </c>
      <c r="G130" s="9" t="s">
        <v>411</v>
      </c>
      <c r="H130" s="9" t="s">
        <v>698</v>
      </c>
      <c r="I130" s="36" t="s">
        <v>699</v>
      </c>
      <c r="J130" s="9"/>
      <c r="K130" s="36" t="s">
        <v>383</v>
      </c>
      <c r="L130" s="9" t="s">
        <v>126</v>
      </c>
    </row>
    <row r="131" spans="1:12" ht="45" customHeight="1">
      <c r="A131" s="9" t="s">
        <v>132</v>
      </c>
      <c r="B131" s="35">
        <v>0.86</v>
      </c>
      <c r="C131" s="9" t="s">
        <v>185</v>
      </c>
      <c r="D131" s="9" t="s">
        <v>701</v>
      </c>
      <c r="E131" s="9" t="s">
        <v>694</v>
      </c>
      <c r="F131" s="9" t="s">
        <v>691</v>
      </c>
      <c r="G131" s="9" t="s">
        <v>411</v>
      </c>
      <c r="H131" s="9" t="s">
        <v>698</v>
      </c>
      <c r="I131" s="36" t="s">
        <v>699</v>
      </c>
      <c r="J131" s="9"/>
      <c r="K131" s="36" t="s">
        <v>383</v>
      </c>
      <c r="L131" s="9" t="s">
        <v>126</v>
      </c>
    </row>
    <row r="132" spans="1:12" s="43" customFormat="1" ht="40.5" customHeight="1">
      <c r="A132" s="43" t="s">
        <v>134</v>
      </c>
      <c r="B132" s="44">
        <v>0.85</v>
      </c>
      <c r="C132" s="43" t="s">
        <v>185</v>
      </c>
      <c r="D132" s="43" t="s">
        <v>738</v>
      </c>
      <c r="E132" s="43" t="s">
        <v>737</v>
      </c>
      <c r="F132" s="43" t="s">
        <v>771</v>
      </c>
      <c r="G132" s="43" t="s">
        <v>411</v>
      </c>
      <c r="H132" s="43" t="s">
        <v>703</v>
      </c>
      <c r="I132" s="48" t="s">
        <v>702</v>
      </c>
      <c r="K132" s="45" t="s">
        <v>383</v>
      </c>
      <c r="L132" s="43" t="s">
        <v>135</v>
      </c>
    </row>
    <row r="133" spans="1:12" ht="45" customHeight="1">
      <c r="A133" s="9" t="s">
        <v>136</v>
      </c>
      <c r="B133" s="35">
        <v>0.75</v>
      </c>
      <c r="C133" s="9" t="s">
        <v>185</v>
      </c>
      <c r="D133" s="9" t="s">
        <v>774</v>
      </c>
      <c r="E133" s="9" t="s">
        <v>775</v>
      </c>
      <c r="F133" s="9" t="s">
        <v>780</v>
      </c>
      <c r="G133" s="9" t="s">
        <v>411</v>
      </c>
      <c r="H133" s="9" t="s">
        <v>703</v>
      </c>
      <c r="I133" s="49" t="s">
        <v>702</v>
      </c>
      <c r="J133" s="9"/>
      <c r="K133" s="36" t="s">
        <v>383</v>
      </c>
      <c r="L133" s="9" t="s">
        <v>135</v>
      </c>
    </row>
    <row r="134" spans="1:12" ht="45" customHeight="1">
      <c r="A134" s="9" t="s">
        <v>137</v>
      </c>
      <c r="B134" s="35">
        <v>0.85</v>
      </c>
      <c r="C134" s="9" t="s">
        <v>185</v>
      </c>
      <c r="D134" s="9" t="s">
        <v>783</v>
      </c>
      <c r="E134" s="9" t="s">
        <v>782</v>
      </c>
      <c r="F134" s="9" t="s">
        <v>780</v>
      </c>
      <c r="G134" s="9" t="s">
        <v>411</v>
      </c>
      <c r="H134" s="9" t="s">
        <v>703</v>
      </c>
      <c r="I134" s="49" t="s">
        <v>702</v>
      </c>
      <c r="J134" s="9"/>
      <c r="K134" s="36" t="s">
        <v>383</v>
      </c>
      <c r="L134" s="9" t="s">
        <v>135</v>
      </c>
    </row>
    <row r="135" spans="1:12" ht="45" customHeight="1">
      <c r="A135" s="9" t="s">
        <v>138</v>
      </c>
      <c r="B135" s="35">
        <v>0.81</v>
      </c>
      <c r="C135" s="9" t="s">
        <v>185</v>
      </c>
      <c r="D135" s="9" t="s">
        <v>785</v>
      </c>
      <c r="E135" s="9" t="s">
        <v>784</v>
      </c>
      <c r="F135" s="9" t="s">
        <v>780</v>
      </c>
      <c r="G135" s="9" t="s">
        <v>411</v>
      </c>
      <c r="H135" s="9" t="s">
        <v>703</v>
      </c>
      <c r="I135" s="49" t="s">
        <v>702</v>
      </c>
      <c r="J135" s="9"/>
      <c r="K135" s="36" t="s">
        <v>383</v>
      </c>
      <c r="L135" s="9" t="s">
        <v>135</v>
      </c>
    </row>
    <row r="136" spans="1:12" ht="45" customHeight="1">
      <c r="A136" s="9" t="s">
        <v>139</v>
      </c>
      <c r="B136" s="35">
        <v>0.84</v>
      </c>
      <c r="C136" s="9" t="s">
        <v>185</v>
      </c>
      <c r="D136" s="9" t="s">
        <v>747</v>
      </c>
      <c r="E136" s="9" t="s">
        <v>737</v>
      </c>
      <c r="F136" s="9" t="s">
        <v>780</v>
      </c>
      <c r="G136" s="9" t="s">
        <v>411</v>
      </c>
      <c r="H136" s="9" t="s">
        <v>703</v>
      </c>
      <c r="I136" s="49" t="s">
        <v>702</v>
      </c>
      <c r="J136" s="9"/>
      <c r="K136" s="36" t="s">
        <v>383</v>
      </c>
      <c r="L136" s="9" t="s">
        <v>135</v>
      </c>
    </row>
    <row r="137" spans="1:12" ht="45" customHeight="1">
      <c r="A137" s="9" t="s">
        <v>772</v>
      </c>
      <c r="B137" s="35">
        <v>0.95</v>
      </c>
      <c r="C137" s="9" t="s">
        <v>185</v>
      </c>
      <c r="D137" s="9" t="s">
        <v>773</v>
      </c>
      <c r="E137" s="9" t="s">
        <v>780</v>
      </c>
      <c r="F137" s="9" t="s">
        <v>411</v>
      </c>
      <c r="G137" s="9" t="s">
        <v>411</v>
      </c>
      <c r="H137" s="9" t="s">
        <v>703</v>
      </c>
      <c r="I137" s="49" t="s">
        <v>702</v>
      </c>
      <c r="J137" s="9"/>
      <c r="K137" s="36" t="s">
        <v>383</v>
      </c>
      <c r="L137" s="9" t="s">
        <v>135</v>
      </c>
    </row>
    <row r="138" spans="1:12" ht="45" customHeight="1">
      <c r="A138" s="9" t="s">
        <v>370</v>
      </c>
      <c r="B138" s="35">
        <v>0.91</v>
      </c>
      <c r="C138" s="9" t="s">
        <v>154</v>
      </c>
      <c r="D138" s="9" t="s">
        <v>779</v>
      </c>
      <c r="E138" s="9" t="s">
        <v>778</v>
      </c>
      <c r="F138" s="9" t="s">
        <v>411</v>
      </c>
      <c r="G138" s="9" t="s">
        <v>411</v>
      </c>
      <c r="H138" s="9" t="s">
        <v>777</v>
      </c>
      <c r="I138" s="49" t="s">
        <v>705</v>
      </c>
      <c r="J138" s="9"/>
      <c r="K138" s="36" t="s">
        <v>383</v>
      </c>
      <c r="L138" s="9" t="s">
        <v>228</v>
      </c>
    </row>
    <row r="139" spans="1:12" ht="45" customHeight="1">
      <c r="A139" s="9" t="s">
        <v>371</v>
      </c>
      <c r="B139" s="35">
        <v>0.74</v>
      </c>
      <c r="C139" s="9" t="s">
        <v>155</v>
      </c>
      <c r="D139" s="9" t="s">
        <v>779</v>
      </c>
      <c r="E139" s="9" t="s">
        <v>781</v>
      </c>
      <c r="F139" s="9" t="s">
        <v>778</v>
      </c>
      <c r="G139" s="9" t="s">
        <v>411</v>
      </c>
      <c r="H139" s="9" t="s">
        <v>777</v>
      </c>
      <c r="I139" s="49" t="s">
        <v>705</v>
      </c>
      <c r="J139" s="9"/>
      <c r="K139" s="36" t="s">
        <v>383</v>
      </c>
      <c r="L139" s="9" t="s">
        <v>228</v>
      </c>
    </row>
    <row r="140" spans="1:12" ht="45" customHeight="1">
      <c r="A140" s="9" t="s">
        <v>372</v>
      </c>
      <c r="B140" s="35">
        <v>0.89</v>
      </c>
      <c r="C140" s="9" t="s">
        <v>150</v>
      </c>
      <c r="D140" s="9" t="s">
        <v>779</v>
      </c>
      <c r="E140" s="9" t="s">
        <v>776</v>
      </c>
      <c r="F140" s="9" t="s">
        <v>411</v>
      </c>
      <c r="G140" s="9" t="s">
        <v>411</v>
      </c>
      <c r="H140" s="9" t="s">
        <v>704</v>
      </c>
      <c r="I140" s="49" t="s">
        <v>705</v>
      </c>
      <c r="J140" s="9"/>
      <c r="K140" s="36" t="s">
        <v>383</v>
      </c>
      <c r="L140" s="9" t="s">
        <v>228</v>
      </c>
    </row>
    <row r="141" spans="1:12" ht="45" customHeight="1">
      <c r="A141" s="9" t="s">
        <v>373</v>
      </c>
      <c r="B141" s="35">
        <v>0.63</v>
      </c>
      <c r="C141" s="9" t="s">
        <v>185</v>
      </c>
      <c r="D141" s="9" t="s">
        <v>779</v>
      </c>
      <c r="E141" s="9" t="s">
        <v>781</v>
      </c>
      <c r="F141" s="9" t="s">
        <v>776</v>
      </c>
      <c r="G141" s="9" t="s">
        <v>411</v>
      </c>
      <c r="H141" s="9" t="s">
        <v>704</v>
      </c>
      <c r="I141" s="49" t="s">
        <v>705</v>
      </c>
      <c r="J141" s="9"/>
      <c r="K141" s="36" t="s">
        <v>383</v>
      </c>
      <c r="L141" s="9" t="s">
        <v>228</v>
      </c>
    </row>
    <row r="142" spans="1:12" ht="45" customHeight="1">
      <c r="A142" s="9" t="s">
        <v>374</v>
      </c>
      <c r="B142" s="35">
        <v>0.7</v>
      </c>
      <c r="C142" s="9" t="s">
        <v>185</v>
      </c>
      <c r="D142" s="9" t="s">
        <v>779</v>
      </c>
      <c r="E142" s="9" t="s">
        <v>781</v>
      </c>
      <c r="F142" s="9" t="s">
        <v>776</v>
      </c>
      <c r="G142" s="9" t="s">
        <v>411</v>
      </c>
      <c r="H142" s="9" t="s">
        <v>704</v>
      </c>
      <c r="I142" s="49" t="s">
        <v>705</v>
      </c>
      <c r="J142" s="9"/>
      <c r="K142" s="36" t="s">
        <v>383</v>
      </c>
      <c r="L142" s="9" t="s">
        <v>228</v>
      </c>
    </row>
    <row r="143" spans="1:12" ht="45" customHeight="1">
      <c r="A143" s="9" t="s">
        <v>375</v>
      </c>
      <c r="B143" s="35">
        <v>0.5</v>
      </c>
      <c r="C143" s="9" t="s">
        <v>185</v>
      </c>
      <c r="D143" s="9" t="s">
        <v>779</v>
      </c>
      <c r="E143" s="9" t="s">
        <v>781</v>
      </c>
      <c r="F143" s="9" t="s">
        <v>776</v>
      </c>
      <c r="G143" s="9" t="s">
        <v>411</v>
      </c>
      <c r="H143" s="9" t="s">
        <v>704</v>
      </c>
      <c r="I143" s="49" t="s">
        <v>705</v>
      </c>
      <c r="J143" s="9"/>
      <c r="K143" s="36" t="s">
        <v>383</v>
      </c>
      <c r="L143" s="9" t="s">
        <v>228</v>
      </c>
    </row>
    <row r="144" spans="1:12" ht="45" customHeight="1">
      <c r="A144" s="9" t="s">
        <v>376</v>
      </c>
      <c r="B144" s="35">
        <v>0.87</v>
      </c>
      <c r="C144" s="9" t="s">
        <v>185</v>
      </c>
      <c r="D144" s="9" t="s">
        <v>779</v>
      </c>
      <c r="E144" s="9" t="s">
        <v>781</v>
      </c>
      <c r="F144" s="9" t="s">
        <v>776</v>
      </c>
      <c r="G144" s="9" t="s">
        <v>411</v>
      </c>
      <c r="H144" s="9" t="s">
        <v>704</v>
      </c>
      <c r="I144" s="49" t="s">
        <v>705</v>
      </c>
      <c r="J144" s="9"/>
      <c r="K144" s="36" t="s">
        <v>383</v>
      </c>
      <c r="L144" s="9" t="s">
        <v>228</v>
      </c>
    </row>
    <row r="145" spans="1:12" ht="45" customHeight="1">
      <c r="A145" s="9" t="s">
        <v>377</v>
      </c>
      <c r="B145" s="35">
        <v>0.75</v>
      </c>
      <c r="C145" s="9" t="s">
        <v>185</v>
      </c>
      <c r="D145" s="9" t="s">
        <v>779</v>
      </c>
      <c r="E145" s="9" t="s">
        <v>781</v>
      </c>
      <c r="F145" s="9" t="s">
        <v>776</v>
      </c>
      <c r="G145" s="9" t="s">
        <v>411</v>
      </c>
      <c r="H145" s="9" t="s">
        <v>704</v>
      </c>
      <c r="I145" s="49" t="s">
        <v>705</v>
      </c>
      <c r="J145" s="9"/>
      <c r="K145" s="36" t="s">
        <v>383</v>
      </c>
      <c r="L145" s="9" t="s">
        <v>228</v>
      </c>
    </row>
    <row r="146" spans="1:12" ht="45" customHeight="1">
      <c r="A146" s="9" t="s">
        <v>378</v>
      </c>
      <c r="B146" s="35">
        <v>0.75</v>
      </c>
      <c r="C146" s="9" t="s">
        <v>185</v>
      </c>
      <c r="D146" s="9" t="s">
        <v>779</v>
      </c>
      <c r="E146" s="9" t="s">
        <v>781</v>
      </c>
      <c r="F146" s="9" t="s">
        <v>776</v>
      </c>
      <c r="G146" s="9" t="s">
        <v>411</v>
      </c>
      <c r="H146" s="9" t="s">
        <v>704</v>
      </c>
      <c r="I146" s="49" t="s">
        <v>705</v>
      </c>
      <c r="J146" s="9"/>
      <c r="K146" s="36" t="s">
        <v>383</v>
      </c>
      <c r="L146" s="9" t="s">
        <v>228</v>
      </c>
    </row>
    <row r="147" spans="1:12" ht="45" customHeight="1">
      <c r="A147" s="9" t="s">
        <v>379</v>
      </c>
      <c r="B147" s="35">
        <v>0.71</v>
      </c>
      <c r="C147" s="9" t="s">
        <v>185</v>
      </c>
      <c r="D147" s="9" t="s">
        <v>779</v>
      </c>
      <c r="E147" s="9" t="s">
        <v>781</v>
      </c>
      <c r="F147" s="9" t="s">
        <v>776</v>
      </c>
      <c r="G147" s="9" t="s">
        <v>411</v>
      </c>
      <c r="H147" s="9" t="s">
        <v>704</v>
      </c>
      <c r="I147" s="49" t="s">
        <v>705</v>
      </c>
      <c r="J147" s="9"/>
      <c r="K147" s="36" t="s">
        <v>383</v>
      </c>
      <c r="L147" s="9" t="s">
        <v>228</v>
      </c>
    </row>
    <row r="148" spans="1:12" ht="45" customHeight="1">
      <c r="A148" s="9" t="s">
        <v>369</v>
      </c>
      <c r="B148" s="35">
        <v>0.88</v>
      </c>
      <c r="C148" s="9" t="s">
        <v>185</v>
      </c>
      <c r="D148" s="9" t="s">
        <v>779</v>
      </c>
      <c r="E148" s="9" t="s">
        <v>776</v>
      </c>
      <c r="F148" s="9" t="s">
        <v>411</v>
      </c>
      <c r="G148" s="9" t="s">
        <v>411</v>
      </c>
      <c r="H148" s="9" t="s">
        <v>707</v>
      </c>
      <c r="I148" s="49" t="s">
        <v>706</v>
      </c>
      <c r="J148" s="9"/>
      <c r="K148" s="36" t="s">
        <v>383</v>
      </c>
      <c r="L148" s="9" t="s">
        <v>228</v>
      </c>
    </row>
    <row r="149" spans="1:12" ht="45" customHeight="1">
      <c r="A149" s="9" t="s">
        <v>368</v>
      </c>
      <c r="B149" s="35">
        <v>0.24</v>
      </c>
      <c r="C149" s="9" t="s">
        <v>185</v>
      </c>
      <c r="D149" s="9" t="s">
        <v>779</v>
      </c>
      <c r="E149" s="9" t="s">
        <v>781</v>
      </c>
      <c r="F149" s="9" t="s">
        <v>776</v>
      </c>
      <c r="G149" s="9" t="s">
        <v>411</v>
      </c>
      <c r="H149" s="9" t="s">
        <v>707</v>
      </c>
      <c r="I149" s="49" t="s">
        <v>706</v>
      </c>
      <c r="J149" s="9"/>
      <c r="K149" s="36" t="s">
        <v>383</v>
      </c>
      <c r="L149" s="9" t="s">
        <v>228</v>
      </c>
    </row>
    <row r="150" spans="1:12" ht="45" customHeight="1">
      <c r="A150" s="9" t="s">
        <v>367</v>
      </c>
      <c r="B150" s="35">
        <v>0.11</v>
      </c>
      <c r="C150" s="9" t="s">
        <v>185</v>
      </c>
      <c r="D150" s="9" t="s">
        <v>779</v>
      </c>
      <c r="E150" s="9" t="s">
        <v>781</v>
      </c>
      <c r="F150" s="9" t="s">
        <v>776</v>
      </c>
      <c r="G150" s="9" t="s">
        <v>411</v>
      </c>
      <c r="H150" s="9" t="s">
        <v>707</v>
      </c>
      <c r="I150" s="49" t="s">
        <v>706</v>
      </c>
      <c r="J150" s="9"/>
      <c r="K150" s="36" t="s">
        <v>383</v>
      </c>
      <c r="L150" s="9" t="s">
        <v>228</v>
      </c>
    </row>
    <row r="151" spans="1:12" ht="45" customHeight="1">
      <c r="A151" s="9" t="s">
        <v>366</v>
      </c>
      <c r="B151" s="35">
        <v>0.9</v>
      </c>
      <c r="C151" s="9" t="s">
        <v>151</v>
      </c>
      <c r="D151" s="9" t="s">
        <v>779</v>
      </c>
      <c r="E151" s="9" t="s">
        <v>776</v>
      </c>
      <c r="F151" s="9" t="s">
        <v>411</v>
      </c>
      <c r="G151" s="9" t="s">
        <v>411</v>
      </c>
      <c r="H151" s="9" t="s">
        <v>708</v>
      </c>
      <c r="I151" s="49" t="s">
        <v>709</v>
      </c>
      <c r="J151" s="9"/>
      <c r="K151" s="36" t="s">
        <v>383</v>
      </c>
      <c r="L151" s="9" t="s">
        <v>228</v>
      </c>
    </row>
    <row r="152" spans="1:12" ht="45" customHeight="1">
      <c r="A152" s="9" t="s">
        <v>158</v>
      </c>
      <c r="B152" s="35">
        <v>0.15</v>
      </c>
      <c r="C152" s="9" t="s">
        <v>175</v>
      </c>
      <c r="D152" s="9" t="s">
        <v>682</v>
      </c>
      <c r="E152" s="9" t="s">
        <v>677</v>
      </c>
      <c r="F152" s="9" t="s">
        <v>549</v>
      </c>
      <c r="G152" s="9" t="s">
        <v>685</v>
      </c>
      <c r="H152" s="9" t="s">
        <v>681</v>
      </c>
      <c r="I152" s="36" t="s">
        <v>680</v>
      </c>
      <c r="J152" s="9"/>
      <c r="K152" s="36" t="s">
        <v>383</v>
      </c>
      <c r="L152" s="9" t="s">
        <v>156</v>
      </c>
    </row>
    <row r="153" spans="1:12" ht="45" customHeight="1">
      <c r="A153" s="9" t="s">
        <v>160</v>
      </c>
      <c r="B153" s="35">
        <v>0.17</v>
      </c>
      <c r="C153" s="9" t="s">
        <v>176</v>
      </c>
      <c r="D153" s="9" t="s">
        <v>683</v>
      </c>
      <c r="E153" s="9" t="s">
        <v>684</v>
      </c>
      <c r="F153" s="9" t="s">
        <v>677</v>
      </c>
      <c r="G153" s="9" t="s">
        <v>549</v>
      </c>
      <c r="H153" s="9" t="s">
        <v>679</v>
      </c>
      <c r="I153" s="36" t="s">
        <v>678</v>
      </c>
      <c r="J153" s="9"/>
      <c r="K153" s="36" t="s">
        <v>383</v>
      </c>
      <c r="L153" s="9" t="s">
        <v>156</v>
      </c>
    </row>
    <row r="154" spans="1:12" ht="45" customHeight="1">
      <c r="A154" s="9" t="s">
        <v>161</v>
      </c>
      <c r="B154" s="35">
        <v>0.27</v>
      </c>
      <c r="C154" s="9" t="s">
        <v>176</v>
      </c>
      <c r="D154" s="9" t="s">
        <v>683</v>
      </c>
      <c r="E154" s="9" t="s">
        <v>684</v>
      </c>
      <c r="F154" s="9" t="s">
        <v>677</v>
      </c>
      <c r="G154" s="9" t="s">
        <v>549</v>
      </c>
      <c r="H154" s="9" t="s">
        <v>679</v>
      </c>
      <c r="I154" s="36" t="s">
        <v>678</v>
      </c>
      <c r="J154" s="9"/>
      <c r="K154" s="36" t="s">
        <v>383</v>
      </c>
      <c r="L154" s="9" t="s">
        <v>156</v>
      </c>
    </row>
    <row r="155" spans="1:12" ht="45" customHeight="1">
      <c r="A155" s="9" t="s">
        <v>162</v>
      </c>
      <c r="B155" s="35">
        <v>0.25</v>
      </c>
      <c r="C155" s="9" t="s">
        <v>176</v>
      </c>
      <c r="D155" s="9" t="s">
        <v>683</v>
      </c>
      <c r="E155" s="9" t="s">
        <v>684</v>
      </c>
      <c r="F155" s="9" t="s">
        <v>677</v>
      </c>
      <c r="G155" s="9" t="s">
        <v>549</v>
      </c>
      <c r="H155" s="9" t="s">
        <v>679</v>
      </c>
      <c r="I155" s="36" t="s">
        <v>678</v>
      </c>
      <c r="J155" s="9"/>
      <c r="K155" s="36" t="s">
        <v>383</v>
      </c>
      <c r="L155" s="9" t="s">
        <v>156</v>
      </c>
    </row>
    <row r="156" spans="1:12" ht="45" customHeight="1">
      <c r="A156" s="9" t="s">
        <v>163</v>
      </c>
      <c r="B156" s="35">
        <v>0.12</v>
      </c>
      <c r="C156" s="9" t="s">
        <v>177</v>
      </c>
      <c r="D156" s="9" t="s">
        <v>676</v>
      </c>
      <c r="E156" s="9" t="s">
        <v>677</v>
      </c>
      <c r="F156" s="9" t="s">
        <v>549</v>
      </c>
      <c r="G156" s="9" t="s">
        <v>411</v>
      </c>
      <c r="H156" s="9" t="s">
        <v>674</v>
      </c>
      <c r="I156" s="36" t="s">
        <v>675</v>
      </c>
      <c r="J156" s="9"/>
      <c r="K156" s="36" t="s">
        <v>383</v>
      </c>
      <c r="L156" s="9" t="s">
        <v>156</v>
      </c>
    </row>
    <row r="157" spans="1:12" ht="45" customHeight="1">
      <c r="A157" s="9" t="s">
        <v>164</v>
      </c>
      <c r="B157" s="35">
        <v>0.23</v>
      </c>
      <c r="C157" s="9" t="s">
        <v>178</v>
      </c>
      <c r="D157" s="9" t="s">
        <v>676</v>
      </c>
      <c r="E157" s="9" t="s">
        <v>677</v>
      </c>
      <c r="F157" s="9" t="s">
        <v>549</v>
      </c>
      <c r="G157" s="9" t="s">
        <v>411</v>
      </c>
      <c r="H157" s="9" t="s">
        <v>674</v>
      </c>
      <c r="I157" s="36" t="s">
        <v>675</v>
      </c>
      <c r="J157" s="9"/>
      <c r="K157" s="36" t="s">
        <v>383</v>
      </c>
      <c r="L157" s="9" t="s">
        <v>156</v>
      </c>
    </row>
    <row r="158" spans="1:12" ht="45" customHeight="1">
      <c r="A158" s="9" t="s">
        <v>166</v>
      </c>
      <c r="B158" s="35">
        <v>0.65</v>
      </c>
      <c r="C158" s="9" t="s">
        <v>72</v>
      </c>
      <c r="D158" s="9" t="s">
        <v>669</v>
      </c>
      <c r="E158" s="9" t="s">
        <v>670</v>
      </c>
      <c r="F158" s="9" t="s">
        <v>671</v>
      </c>
      <c r="G158" s="9" t="s">
        <v>411</v>
      </c>
      <c r="H158" s="9" t="s">
        <v>672</v>
      </c>
      <c r="I158" s="36" t="s">
        <v>673</v>
      </c>
      <c r="J158" s="9"/>
      <c r="K158" s="36" t="s">
        <v>383</v>
      </c>
      <c r="L158" s="9" t="s">
        <v>156</v>
      </c>
    </row>
    <row r="159" spans="1:12" ht="45" customHeight="1">
      <c r="A159" s="9" t="s">
        <v>0</v>
      </c>
      <c r="B159" s="35">
        <v>0.4</v>
      </c>
      <c r="C159" s="9" t="s">
        <v>30</v>
      </c>
      <c r="D159" s="9" t="s">
        <v>359</v>
      </c>
      <c r="E159" s="9" t="s">
        <v>665</v>
      </c>
      <c r="F159" s="9" t="s">
        <v>668</v>
      </c>
      <c r="G159" s="9" t="s">
        <v>411</v>
      </c>
      <c r="H159" s="9" t="s">
        <v>667</v>
      </c>
      <c r="I159" s="23" t="s">
        <v>666</v>
      </c>
      <c r="J159" s="9"/>
      <c r="K159" s="36" t="s">
        <v>383</v>
      </c>
      <c r="L159" s="9" t="s">
        <v>148</v>
      </c>
    </row>
  </sheetData>
  <sortState xmlns:xlrd2="http://schemas.microsoft.com/office/spreadsheetml/2017/richdata2" ref="A2:L159">
    <sortCondition ref="E1"/>
  </sortState>
  <phoneticPr fontId="4" type="noConversion"/>
  <hyperlinks>
    <hyperlink ref="K159" r:id="rId1" xr:uid="{214A5783-4898-4B8C-AE1C-DA2785BD6A1D}"/>
    <hyperlink ref="K3:K132" r:id="rId2" display="https://www.usfoods.com/content/dam/dce/pdfs/Your-Business/Easy-Ordering/MPP_Online-Common_Product_Yields_and_Conversions.pdf" xr:uid="{2A32E003-655D-4552-8F65-549A9558BE57}"/>
    <hyperlink ref="I91" r:id="rId3" xr:uid="{7C7163CF-D652-4ACA-9D4A-01F30448CEAC}"/>
    <hyperlink ref="I29" r:id="rId4" xr:uid="{B28DD669-DDD9-437D-BC6D-4AF4AC5BD314}"/>
    <hyperlink ref="I51" r:id="rId5" xr:uid="{37FFD652-B801-4F26-9A7B-ECEB313E2032}"/>
    <hyperlink ref="I85" r:id="rId6" xr:uid="{BFB5BA6D-B376-4042-8245-AE48C07AD0E6}"/>
    <hyperlink ref="I30" r:id="rId7" xr:uid="{828BEE9D-F9B2-4C2F-AA46-3AAAEEA082D8}"/>
    <hyperlink ref="I46" r:id="rId8" xr:uid="{BB06B78B-6F15-4158-813D-C0321BB31F39}"/>
    <hyperlink ref="I47" r:id="rId9" xr:uid="{CC06FF47-F331-4965-8688-D1E283DB5DD9}"/>
    <hyperlink ref="I48" r:id="rId10" xr:uid="{CBD0F3B2-DA74-4B1C-A38C-38CB213775DE}"/>
    <hyperlink ref="J21" r:id="rId11" xr:uid="{EC829337-079B-4FFA-A35B-5CA0C1026B70}"/>
    <hyperlink ref="I38" r:id="rId12" xr:uid="{C8B01D7E-28B2-41D3-B0E7-548909450650}"/>
    <hyperlink ref="I41" r:id="rId13" xr:uid="{029DD744-5829-4C77-AB12-CD3675FB4C82}"/>
    <hyperlink ref="I13" r:id="rId14" xr:uid="{53AA79A9-DB45-496C-B43D-F59BC952E6C1}"/>
    <hyperlink ref="I9" r:id="rId15" xr:uid="{27A95131-5FBE-4100-86E5-2296ECCABC9F}"/>
    <hyperlink ref="I64" r:id="rId16" xr:uid="{7F6CC062-8142-4132-92E4-4DD0F2A2FE98}"/>
    <hyperlink ref="I20" r:id="rId17" xr:uid="{8EC226C1-4DD1-4B39-8CE4-C053365B375E}"/>
    <hyperlink ref="I74" r:id="rId18" xr:uid="{3F0888EC-B6EC-4CF1-953A-EBA99324EB14}"/>
    <hyperlink ref="I69" r:id="rId19" xr:uid="{085FD1C8-9BB4-4B8A-8425-806D68E1CCF8}"/>
    <hyperlink ref="I92" r:id="rId20" xr:uid="{6176F770-50A5-44D0-AFC0-D9364FF61E61}"/>
    <hyperlink ref="I39" r:id="rId21" xr:uid="{7B3F9B83-3FBA-4D08-9452-5ED12A8556BE}"/>
    <hyperlink ref="I72" r:id="rId22" xr:uid="{9B77FE10-733D-47A1-AF43-8C678737E4DD}"/>
    <hyperlink ref="I5" r:id="rId23" xr:uid="{B82D481D-A98C-482B-8369-D7856AF26E9C}"/>
    <hyperlink ref="I62" r:id="rId24" xr:uid="{4F947F02-42EC-4A71-A563-997566F51D8A}"/>
    <hyperlink ref="K62" r:id="rId25" display="https://www.usfoods.com/content/dam/dce/pdfs/Your-Business/Easy-Ordering/MPP_Online-Common_Product_Yields_and_Conversions.pdf" xr:uid="{33339BD1-510B-4F73-8418-C5B701D9EE64}"/>
    <hyperlink ref="I26" r:id="rId26" xr:uid="{BD983331-8DA8-4443-82CE-989EAF6CBF22}"/>
    <hyperlink ref="I27" r:id="rId27" xr:uid="{2026FB96-BA5A-4D49-8AC9-AC37BCA242F8}"/>
    <hyperlink ref="I36" r:id="rId28" xr:uid="{4D9FDDF6-B135-4164-B8FD-8AC3F03D2328}"/>
    <hyperlink ref="I15" r:id="rId29" xr:uid="{5C1E8DBD-50BB-4A80-A789-FAC46DFBCE85}"/>
    <hyperlink ref="I88" r:id="rId30" xr:uid="{2CCC3A8F-C06F-4661-9E31-92680F2FBC19}"/>
    <hyperlink ref="I2" r:id="rId31" xr:uid="{DF0B1696-CD12-4F42-93C7-1A0391BD0F6E}"/>
    <hyperlink ref="I3" r:id="rId32" xr:uid="{0BE89321-76F0-4BEA-A1C8-3DB8B53CD9F6}"/>
    <hyperlink ref="I4" r:id="rId33" xr:uid="{5E61579F-E2D3-469A-B123-D1D76F0E44AD}"/>
    <hyperlink ref="I6" r:id="rId34" xr:uid="{4C04776A-D649-453C-B8E3-C83B5EAA0CF7}"/>
    <hyperlink ref="I7" r:id="rId35" xr:uid="{36B6E33E-BCB5-40FF-A420-D74B23CBBADD}"/>
    <hyperlink ref="I14" r:id="rId36" xr:uid="{C87756FD-D596-436A-99CB-08BD8C2D5B02}"/>
    <hyperlink ref="I12" r:id="rId37" xr:uid="{710FB4EC-C581-4812-A0A5-A8099C3BF934}"/>
    <hyperlink ref="I10" r:id="rId38" xr:uid="{D55CFE7C-C3A5-411A-AAF4-7C25DF94C5E2}"/>
    <hyperlink ref="I11" r:id="rId39" xr:uid="{B2E33E93-E178-456D-B998-B37E27661D34}"/>
    <hyperlink ref="I8" r:id="rId40" xr:uid="{E45E9F34-8F7E-481D-9098-E15BFCF929DC}"/>
    <hyperlink ref="I120" r:id="rId41" xr:uid="{D092F59B-80CD-437B-BDCC-9437754A9A6A}"/>
    <hyperlink ref="I121" r:id="rId42" xr:uid="{30AC0839-0ADE-45DF-90C6-89D06FDF4A62}"/>
    <hyperlink ref="I54" r:id="rId43" xr:uid="{3BAE85E8-89EE-49AA-B5E9-1B8171AFF3AA}"/>
    <hyperlink ref="I55" r:id="rId44" display="https://www.foodnetwork.com/recipes/michael-symon/veal-meatloaf-recipe-1927275" xr:uid="{A77C69F0-1E95-43B2-8F63-87D5516985BC}"/>
    <hyperlink ref="I56" r:id="rId45" display="https://www.foodnetwork.com/recipes/michael-symon/veal-meatloaf-recipe-1927275" xr:uid="{7EAEA36D-E471-4280-BAD1-1C1A38FA5B6B}"/>
    <hyperlink ref="I57" r:id="rId46" display="https://www.foodnetwork.com/recipes/michael-symon/veal-meatloaf-recipe-1927275" xr:uid="{4EDFC404-0D33-4B43-8FDE-2D4C760DC030}"/>
    <hyperlink ref="I58" r:id="rId47" display="https://www.foodnetwork.com/recipes/michael-symon/veal-meatloaf-recipe-1927275" xr:uid="{7D2DC9CB-73B7-4B18-B36B-41B4F959E612}"/>
    <hyperlink ref="I59" r:id="rId48" display="https://www.foodnetwork.com/recipes/michael-symon/veal-meatloaf-recipe-1927275" xr:uid="{6EDF3454-CE70-404B-AE90-64C509FC6AE2}"/>
    <hyperlink ref="I60" r:id="rId49" display="https://www.foodnetwork.com/recipes/michael-symon/veal-meatloaf-recipe-1927275" xr:uid="{1E0F4BC3-56CC-4592-8A6F-4538FF62D88F}"/>
    <hyperlink ref="I61" r:id="rId50" xr:uid="{6617425C-5811-4729-93C4-5D768F0F39FC}"/>
    <hyperlink ref="I18" r:id="rId51" xr:uid="{18F5A440-A320-4BA1-9662-93366BC43DE9}"/>
    <hyperlink ref="I19" r:id="rId52" xr:uid="{A5C72054-F188-4B2D-A87E-75F4EC5F77C3}"/>
    <hyperlink ref="I21" r:id="rId53" xr:uid="{295D35ED-8783-4192-896A-822E3CB50826}"/>
    <hyperlink ref="I28" r:id="rId54" xr:uid="{6DA13E96-C1CE-4F79-90AD-49D69572C637}"/>
    <hyperlink ref="I22" r:id="rId55" xr:uid="{0CD4FEAC-502B-46D8-8215-15E8D1E33136}"/>
    <hyperlink ref="I23" r:id="rId56" xr:uid="{0BDD24F1-7498-4EF5-BD89-2507769AD29E}"/>
    <hyperlink ref="I24" r:id="rId57" xr:uid="{71E37157-03D9-4E3F-9EA2-43427A3941E7}"/>
    <hyperlink ref="I25" r:id="rId58" xr:uid="{B655E554-7C65-477E-9D3B-89868834541F}"/>
    <hyperlink ref="I31" r:id="rId59" xr:uid="{640827E5-04E6-4ADF-AE8A-971AB4EDBF10}"/>
    <hyperlink ref="I32" r:id="rId60" xr:uid="{F511C423-2FCA-4D4B-A945-07A80B3AEC52}"/>
    <hyperlink ref="I33" r:id="rId61" xr:uid="{F008FBA1-43F0-4A29-A164-E59F785DAC14}"/>
    <hyperlink ref="I34" r:id="rId62" xr:uid="{C7302225-BD6D-4597-8401-13684DA4F42A}"/>
    <hyperlink ref="I35" r:id="rId63" xr:uid="{B792E548-F720-40A0-887C-44E0B17FF81E}"/>
    <hyperlink ref="I37" r:id="rId64" xr:uid="{A172E099-0600-4584-B5F3-F97DC77B29A1}"/>
    <hyperlink ref="I42" r:id="rId65" xr:uid="{F828A905-ACB1-4300-B7F6-656808F572E7}"/>
    <hyperlink ref="I40" r:id="rId66" xr:uid="{890E9E02-4CF8-4727-A07A-909027EDC1E3}"/>
    <hyperlink ref="I16" r:id="rId67" xr:uid="{B011DC58-894E-4141-B002-4B1F6CE6D766}"/>
    <hyperlink ref="I17" r:id="rId68" xr:uid="{C1AB6C88-FE5F-452A-92AE-500A702FDD05}"/>
    <hyperlink ref="I43" r:id="rId69" xr:uid="{967BFE6D-EA0E-43D4-B9D7-F7AEDDDB0861}"/>
    <hyperlink ref="I44" r:id="rId70" xr:uid="{ED59266A-E6EE-42A3-9078-02547ABE1F5D}"/>
    <hyperlink ref="I45" r:id="rId71" xr:uid="{AEB169E5-D0E9-45BE-B30E-25A05C5BEBC6}"/>
    <hyperlink ref="I49" r:id="rId72" xr:uid="{827FCB80-6FB9-46A7-A63F-8FF50032F3F2}"/>
    <hyperlink ref="I50" r:id="rId73" xr:uid="{3828B6A5-D681-4BCB-9486-334E70FDEBE9}"/>
    <hyperlink ref="I52" r:id="rId74" xr:uid="{BEFAFAB2-F3F6-4857-85A0-9AB5B7CE5598}"/>
    <hyperlink ref="I53" r:id="rId75" xr:uid="{AC862242-2978-47D2-9C81-869F766DEADE}"/>
    <hyperlink ref="I63" r:id="rId76" xr:uid="{62F1D5E4-1520-4548-AE26-6F4627C0DC2F}"/>
    <hyperlink ref="I65" r:id="rId77" xr:uid="{332BD2EE-E6C5-4523-868D-EAABE7B91026}"/>
    <hyperlink ref="I66" r:id="rId78" xr:uid="{6C3C2EE9-8DD9-4229-88C0-CA6628B0F7A6}"/>
    <hyperlink ref="I67" r:id="rId79" xr:uid="{29781572-859E-414A-883A-F4F35071A855}"/>
    <hyperlink ref="I70" r:id="rId80" xr:uid="{EC57853B-73A7-4511-B7B6-A2C1C79E0A17}"/>
    <hyperlink ref="I124" r:id="rId81" xr:uid="{93885673-2E47-412F-A9BF-3872D00BB55A}"/>
    <hyperlink ref="I123" r:id="rId82" xr:uid="{B8E13A78-E313-4650-8186-A925A8100789}"/>
    <hyperlink ref="I75" r:id="rId83" xr:uid="{7FE08136-0BA6-4BC4-9986-F608D4F94BF2}"/>
    <hyperlink ref="I76" r:id="rId84" xr:uid="{77F3C77E-098C-4B04-9E11-F993A8201DB9}"/>
    <hyperlink ref="I77" r:id="rId85" xr:uid="{9BE516B7-DFB0-458F-8070-3841A4AA8562}"/>
    <hyperlink ref="I78" r:id="rId86" xr:uid="{BB2E2140-2CC8-422E-8B5A-6D4C7F03F17D}"/>
    <hyperlink ref="I79" r:id="rId87" xr:uid="{AA60FCA7-C8E1-40F1-A934-9B35BD621368}"/>
    <hyperlink ref="I80" r:id="rId88" xr:uid="{70E0332E-E1CC-47D2-8A39-14A6C25E3EC2}"/>
    <hyperlink ref="I81" r:id="rId89" xr:uid="{8D675F37-10A9-40CA-B93E-7953B6B8073E}"/>
    <hyperlink ref="I82" r:id="rId90" xr:uid="{D0377B4A-6E52-4A49-A86F-494383D541E3}"/>
    <hyperlink ref="I73" r:id="rId91" xr:uid="{A5C1691D-1E10-4D76-A89A-546D30D697DD}"/>
    <hyperlink ref="I68" r:id="rId92" xr:uid="{5AEDA4CF-3977-4A68-8B5E-B9AAC2EA8564}"/>
    <hyperlink ref="I71" r:id="rId93" xr:uid="{32DCA542-E991-4970-8E77-D62C505FB0CD}"/>
    <hyperlink ref="I83" r:id="rId94" xr:uid="{1B1F675D-DF24-4473-9420-EF325FCA9EE7}"/>
    <hyperlink ref="I86" r:id="rId95" xr:uid="{39518CAA-48EC-4A9D-8A15-D2875C4F6647}"/>
    <hyperlink ref="I84" r:id="rId96" xr:uid="{A9C2A73A-BF28-4E25-973C-663395A19037}"/>
    <hyperlink ref="I87" r:id="rId97" xr:uid="{CA7459CB-E32D-45E8-AFAB-00287183FD00}"/>
    <hyperlink ref="I89" r:id="rId98" xr:uid="{A4F6F601-73EB-4C23-9203-DD9D65349B66}"/>
    <hyperlink ref="I90" r:id="rId99" xr:uid="{2F12F9F4-5320-4A53-8F0D-A20BAC2098F2}"/>
    <hyperlink ref="I93" r:id="rId100" xr:uid="{5E5956D8-8143-4E25-BE4F-003A5B20B272}"/>
    <hyperlink ref="I122" r:id="rId101" xr:uid="{7DFA4DA8-9A38-4020-8966-50952C6C9B40}"/>
    <hyperlink ref="I119" r:id="rId102" xr:uid="{06467B31-DAA2-488B-92A2-E044B5E1E87E}"/>
    <hyperlink ref="I125" r:id="rId103" xr:uid="{2AA0E1BC-BB03-4B0B-B9E7-C5B5C9AC0C03}"/>
    <hyperlink ref="I159" r:id="rId104" xr:uid="{96E59E70-FA3D-42F7-9156-C4169819B317}"/>
    <hyperlink ref="I158" r:id="rId105" xr:uid="{06FBAA9C-94AB-4094-8DDC-9E2A081A945D}"/>
    <hyperlink ref="I156" r:id="rId106" xr:uid="{65817108-F669-4AAE-94E8-630A32265725}"/>
    <hyperlink ref="I157" r:id="rId107" xr:uid="{01E81DD3-3218-4DEA-BCF7-81A5F12B9E6C}"/>
    <hyperlink ref="I153" r:id="rId108" xr:uid="{060808CD-B25B-4BF5-97AF-C647130B5CE5}"/>
    <hyperlink ref="I154" r:id="rId109" xr:uid="{10C2A14B-920D-4D4F-B773-FDD3971F4997}"/>
    <hyperlink ref="I155" r:id="rId110" xr:uid="{1002EE5E-CC7D-4753-B74C-581CBE460BE6}"/>
    <hyperlink ref="I152" r:id="rId111" xr:uid="{2BFADD15-94B6-46BB-BDD6-2B0D982AA29C}"/>
    <hyperlink ref="I126" r:id="rId112" xr:uid="{EA353A79-1394-44EF-BFB4-D141D5E30B3F}"/>
    <hyperlink ref="I127" r:id="rId113" xr:uid="{913CDEA7-9AAE-4CB8-A812-D25A470B4D43}"/>
    <hyperlink ref="I128" r:id="rId114" xr:uid="{47A6651B-B4C1-459C-8762-21A066EBBFA8}"/>
    <hyperlink ref="I129" r:id="rId115" xr:uid="{61992613-00C9-48D8-8FB1-D829B03D79E9}"/>
    <hyperlink ref="I130" r:id="rId116" xr:uid="{D180609A-156D-45FD-9618-BBED024940FE}"/>
    <hyperlink ref="I131" r:id="rId117" xr:uid="{B7D08887-38F3-40AA-A35B-CE5C0F9118B1}"/>
    <hyperlink ref="I132" r:id="rId118" xr:uid="{6144520F-9CEA-40BE-BCC8-9F82CBCCD192}"/>
    <hyperlink ref="I133" r:id="rId119" xr:uid="{342FE5F0-1C2E-482A-8E55-AA30E008A99C}"/>
    <hyperlink ref="I134" r:id="rId120" xr:uid="{6542FFFE-ED3C-4189-89AB-2CD729C9AB16}"/>
    <hyperlink ref="I135" r:id="rId121" xr:uid="{DEC73D59-D2E7-4EFD-9599-EC3AEB0F5B1D}"/>
    <hyperlink ref="I136" r:id="rId122" xr:uid="{D503454D-1815-44FB-93AD-03D7C52FA56E}"/>
    <hyperlink ref="I137" r:id="rId123" xr:uid="{7193BC5E-3C53-4524-88BA-7F01FD73547B}"/>
    <hyperlink ref="I138" r:id="rId124" xr:uid="{4002634E-CE8D-42A6-AA1B-1F4AC96B522B}"/>
    <hyperlink ref="I139" r:id="rId125" xr:uid="{53FF022C-D180-48F5-AECB-38D57CD01B18}"/>
    <hyperlink ref="I140" r:id="rId126" xr:uid="{CCFFC92A-1101-4493-A44B-E58DFAC51A04}"/>
    <hyperlink ref="I141" r:id="rId127" xr:uid="{48BF05F9-A0BB-41B1-B808-4A0AD63D0AD9}"/>
    <hyperlink ref="I142" r:id="rId128" xr:uid="{2D242E90-FF93-4CDE-8A17-6933851CD4E1}"/>
    <hyperlink ref="I143" r:id="rId129" xr:uid="{8E7A6CAB-1625-42AB-BC8E-5A472A5E5802}"/>
    <hyperlink ref="I144" r:id="rId130" xr:uid="{598A2FF6-B694-47A1-B478-480FD6B5B25B}"/>
    <hyperlink ref="I145" r:id="rId131" xr:uid="{3EB0AFBE-BF4A-4F26-AE6D-523EE1A9A57F}"/>
    <hyperlink ref="I146" r:id="rId132" xr:uid="{66E57E47-BDF9-41CC-A98D-94D91D6679BD}"/>
    <hyperlink ref="I147" r:id="rId133" xr:uid="{B652534E-62DF-45CA-965E-239A6CB67EB7}"/>
    <hyperlink ref="I148" r:id="rId134" xr:uid="{6BDE7D99-D952-4EBF-B8DD-0934972DE9A9}"/>
    <hyperlink ref="I149" r:id="rId135" xr:uid="{D81DA33D-D9FE-4567-9C17-512666994DEF}"/>
    <hyperlink ref="I150" r:id="rId136" xr:uid="{DF93450F-6D2B-412B-946E-C9CDF1B9BF81}"/>
    <hyperlink ref="I151" r:id="rId137" xr:uid="{C48162AB-5FB3-4A06-A8B8-847EFA0EF7AC}"/>
    <hyperlink ref="I94" r:id="rId138" xr:uid="{94C9D5F2-FF2A-47AC-BCD1-00BF4375FD8B}"/>
    <hyperlink ref="I95" r:id="rId139" display="https://www.epicurious.com/recipes/food/views/beef-stock-355050" xr:uid="{69B66976-ED9D-4E69-AF70-2B4FD2A4A5DA}"/>
    <hyperlink ref="I96" r:id="rId140" display="https://www.epicurious.com/recipes/food/views/beef-stock-355050" xr:uid="{873FCDB0-AED4-4D42-802B-1074DFF76246}"/>
    <hyperlink ref="I97" r:id="rId141" display="https://www.epicurious.com/recipes/food/views/beef-stock-355050" xr:uid="{74028920-9E5E-4812-BA64-128043487F32}"/>
    <hyperlink ref="I98" r:id="rId142" display="https://www.epicurious.com/recipes/food/views/beef-stock-355050" xr:uid="{A6DAB402-5366-4F75-B3F7-FD1769D92F19}"/>
    <hyperlink ref="I99" r:id="rId143" display="https://www.epicurious.com/recipes/food/views/beef-stock-355050" xr:uid="{B44743D7-8299-4EFD-8E9A-2AAA391E170B}"/>
    <hyperlink ref="I100" r:id="rId144" display="https://www.epicurious.com/recipes/food/views/beef-stock-355050" xr:uid="{1950C1EE-F0F3-4EC5-85D5-0791898C0345}"/>
    <hyperlink ref="I101" r:id="rId145" display="https://www.epicurious.com/recipes/food/views/beef-stock-355050" xr:uid="{03408060-46AC-4C95-B61B-93D683327506}"/>
    <hyperlink ref="I102" r:id="rId146" display="https://www.epicurious.com/recipes/food/views/beef-stock-355050" xr:uid="{FD612B78-EDF0-43D9-8921-7353E26F710C}"/>
    <hyperlink ref="I103" r:id="rId147" display="https://www.epicurious.com/recipes/food/views/beef-stock-355050" xr:uid="{E8BBD2AB-FCC1-4D47-958F-F9EADDC4EEC8}"/>
    <hyperlink ref="I104" r:id="rId148" display="https://www.epicurious.com/recipes/food/views/beef-stock-355050" xr:uid="{D585BFA7-6F04-4287-8B62-FB92BBD119D9}"/>
    <hyperlink ref="I105" r:id="rId149" display="https://www.epicurious.com/recipes/food/views/beef-stock-355050" xr:uid="{28CDE910-812F-44DE-B785-862BF854F7BF}"/>
    <hyperlink ref="I106" r:id="rId150" display="https://www.epicurious.com/recipes/food/views/beef-stock-355050" xr:uid="{5E492838-2C94-49B4-BD2B-E68C2C9E69B2}"/>
    <hyperlink ref="I107" r:id="rId151" display="https://www.epicurious.com/recipes/food/views/beef-stock-355050" xr:uid="{A45AE0EA-772C-4275-8245-2C3E90D1BFCB}"/>
    <hyperlink ref="I108" r:id="rId152" display="https://www.epicurious.com/recipes/food/views/beef-stock-355050" xr:uid="{BAAE31FB-63A1-4DCE-955D-A76C3A8AFCB7}"/>
    <hyperlink ref="I109" r:id="rId153" display="https://www.epicurious.com/recipes/food/views/beef-stock-355050" xr:uid="{0D14654D-1998-4C99-9D32-CD0B3313A3FE}"/>
    <hyperlink ref="I110" r:id="rId154" display="https://www.epicurious.com/recipes/food/views/beef-stock-355050" xr:uid="{B818A814-4081-4480-A698-030F7A12D197}"/>
    <hyperlink ref="I111" r:id="rId155" display="https://www.epicurious.com/recipes/food/views/beef-stock-355050" xr:uid="{E5152F3E-FEB2-4394-882B-64676BC398E0}"/>
    <hyperlink ref="I112" r:id="rId156" display="https://www.epicurious.com/recipes/food/views/beef-stock-355050" xr:uid="{ECCB2016-3F12-462F-AEC8-6A865F0E1EA6}"/>
    <hyperlink ref="I113" r:id="rId157" display="https://www.epicurious.com/recipes/food/views/beef-stock-355050" xr:uid="{F81CC081-C66C-4385-96E6-ECB2CC7C0733}"/>
    <hyperlink ref="I114" r:id="rId158" display="https://www.epicurious.com/recipes/food/views/beef-stock-355050" xr:uid="{D599E703-DE51-495A-8260-D0B28B01EAE4}"/>
    <hyperlink ref="I115" r:id="rId159" display="https://www.epicurious.com/recipes/food/views/beef-stock-355050" xr:uid="{7342E5C2-FF78-462D-ACCF-805050956D88}"/>
    <hyperlink ref="I116" r:id="rId160" display="https://www.epicurious.com/recipes/food/views/beef-stock-355050" xr:uid="{A165ED88-FA92-4855-ABC3-1CE3AA38C308}"/>
    <hyperlink ref="I117" r:id="rId161" display="https://www.epicurious.com/recipes/food/views/beef-stock-355050" xr:uid="{D6EDF409-738F-4D6B-89D2-013F698B9C44}"/>
    <hyperlink ref="I118" r:id="rId162" display="https://www.epicurious.com/recipes/food/views/beef-stock-355050" xr:uid="{94C028F3-2ED0-438A-AF21-4940CA3023B2}"/>
  </hyperlinks>
  <pageMargins left="0.7" right="0.7" top="0.75" bottom="0.75" header="0.3" footer="0.3"/>
  <pageSetup orientation="portrait" r:id="rId16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21792-B733-48EA-B400-59189AF21AF9}">
  <sheetPr codeName="Sheet4"/>
  <dimension ref="A1:N38"/>
  <sheetViews>
    <sheetView topLeftCell="A2" workbookViewId="0">
      <selection activeCell="E145" sqref="E145"/>
    </sheetView>
  </sheetViews>
  <sheetFormatPr defaultColWidth="23.1796875" defaultRowHeight="14.5"/>
  <cols>
    <col min="1" max="16384" width="23.1796875" style="17"/>
  </cols>
  <sheetData>
    <row r="1" spans="1:14" s="20" customFormat="1" ht="29">
      <c r="A1" s="20" t="s">
        <v>789</v>
      </c>
      <c r="B1" s="20" t="s">
        <v>184</v>
      </c>
      <c r="C1" s="20" t="s">
        <v>149</v>
      </c>
      <c r="D1" s="20" t="s">
        <v>125</v>
      </c>
      <c r="E1" s="20" t="s">
        <v>126</v>
      </c>
      <c r="F1" s="20" t="s">
        <v>135</v>
      </c>
      <c r="G1" s="20" t="s">
        <v>141</v>
      </c>
      <c r="H1" s="20" t="s">
        <v>228</v>
      </c>
      <c r="I1" s="20" t="s">
        <v>153</v>
      </c>
      <c r="J1" s="20" t="s">
        <v>156</v>
      </c>
      <c r="K1" s="20" t="s">
        <v>237</v>
      </c>
      <c r="L1" s="20" t="s">
        <v>202</v>
      </c>
      <c r="N1" s="18" t="s">
        <v>417</v>
      </c>
    </row>
    <row r="2" spans="1:14" ht="43.5">
      <c r="A2" s="20" t="s">
        <v>184</v>
      </c>
      <c r="B2" s="19" t="s">
        <v>0</v>
      </c>
      <c r="C2" s="19" t="s">
        <v>55</v>
      </c>
      <c r="D2" s="19" t="s">
        <v>100</v>
      </c>
      <c r="E2" s="19" t="s">
        <v>127</v>
      </c>
      <c r="F2" s="19" t="s">
        <v>133</v>
      </c>
      <c r="G2" s="19" t="s">
        <v>100</v>
      </c>
      <c r="H2" s="19" t="s">
        <v>370</v>
      </c>
      <c r="I2" s="19" t="s">
        <v>152</v>
      </c>
      <c r="J2" s="19" t="s">
        <v>157</v>
      </c>
      <c r="K2" s="19" t="s">
        <v>386</v>
      </c>
      <c r="L2" s="19" t="s">
        <v>201</v>
      </c>
      <c r="M2"/>
      <c r="N2" s="19">
        <v>15</v>
      </c>
    </row>
    <row r="3" spans="1:14">
      <c r="A3" s="20" t="s">
        <v>149</v>
      </c>
      <c r="B3" s="19" t="s">
        <v>9</v>
      </c>
      <c r="C3" s="19" t="s">
        <v>56</v>
      </c>
      <c r="D3" s="19" t="s">
        <v>101</v>
      </c>
      <c r="E3" s="19" t="s">
        <v>128</v>
      </c>
      <c r="F3" s="19" t="s">
        <v>134</v>
      </c>
      <c r="G3" s="19" t="s">
        <v>101</v>
      </c>
      <c r="H3" s="19" t="s">
        <v>371</v>
      </c>
      <c r="J3" s="19" t="s">
        <v>158</v>
      </c>
      <c r="K3" s="19" t="s">
        <v>236</v>
      </c>
      <c r="L3" s="19" t="s">
        <v>196</v>
      </c>
      <c r="N3" s="19">
        <v>30</v>
      </c>
    </row>
    <row r="4" spans="1:14">
      <c r="A4" s="20" t="s">
        <v>125</v>
      </c>
      <c r="B4" s="19" t="s">
        <v>10</v>
      </c>
      <c r="C4" s="19" t="s">
        <v>261</v>
      </c>
      <c r="D4" s="19" t="s">
        <v>115</v>
      </c>
      <c r="E4" s="19" t="s">
        <v>129</v>
      </c>
      <c r="F4" s="19" t="s">
        <v>136</v>
      </c>
      <c r="G4" s="19" t="s">
        <v>142</v>
      </c>
      <c r="H4" s="19" t="s">
        <v>372</v>
      </c>
      <c r="J4" s="19" t="s">
        <v>159</v>
      </c>
      <c r="K4" s="19" t="s">
        <v>191</v>
      </c>
      <c r="L4" s="19" t="s">
        <v>234</v>
      </c>
      <c r="N4" s="19">
        <v>45</v>
      </c>
    </row>
    <row r="5" spans="1:14">
      <c r="A5" s="20" t="s">
        <v>126</v>
      </c>
      <c r="B5" s="19" t="s">
        <v>11</v>
      </c>
      <c r="C5" s="19" t="s">
        <v>57</v>
      </c>
      <c r="D5" s="19" t="s">
        <v>116</v>
      </c>
      <c r="E5" s="19" t="s">
        <v>130</v>
      </c>
      <c r="F5" s="19" t="s">
        <v>137</v>
      </c>
      <c r="G5" s="19" t="s">
        <v>143</v>
      </c>
      <c r="H5" s="19" t="s">
        <v>373</v>
      </c>
      <c r="J5" s="19" t="s">
        <v>160</v>
      </c>
      <c r="L5" s="19" t="s">
        <v>243</v>
      </c>
      <c r="N5" s="19">
        <v>60</v>
      </c>
    </row>
    <row r="6" spans="1:14">
      <c r="A6" s="20" t="s">
        <v>135</v>
      </c>
      <c r="B6" s="19" t="s">
        <v>12</v>
      </c>
      <c r="C6" s="19" t="s">
        <v>257</v>
      </c>
      <c r="D6" s="19" t="s">
        <v>102</v>
      </c>
      <c r="E6" s="19" t="s">
        <v>131</v>
      </c>
      <c r="F6" s="19" t="s">
        <v>138</v>
      </c>
      <c r="G6" s="19" t="s">
        <v>130</v>
      </c>
      <c r="H6" s="19" t="s">
        <v>374</v>
      </c>
      <c r="J6" s="19" t="s">
        <v>161</v>
      </c>
      <c r="N6" s="19">
        <v>90</v>
      </c>
    </row>
    <row r="7" spans="1:14">
      <c r="A7" s="20" t="s">
        <v>141</v>
      </c>
      <c r="B7" s="19" t="s">
        <v>13</v>
      </c>
      <c r="C7" s="19" t="s">
        <v>58</v>
      </c>
      <c r="D7" s="19" t="s">
        <v>103</v>
      </c>
      <c r="E7" s="19" t="s">
        <v>132</v>
      </c>
      <c r="F7" s="19" t="s">
        <v>139</v>
      </c>
      <c r="G7" s="19" t="s">
        <v>144</v>
      </c>
      <c r="H7" s="19" t="s">
        <v>375</v>
      </c>
      <c r="J7" s="19" t="s">
        <v>162</v>
      </c>
    </row>
    <row r="8" spans="1:14">
      <c r="A8" s="20" t="s">
        <v>228</v>
      </c>
      <c r="B8" s="19" t="s">
        <v>14</v>
      </c>
      <c r="C8" s="19" t="s">
        <v>59</v>
      </c>
      <c r="D8" s="19" t="s">
        <v>104</v>
      </c>
      <c r="F8" s="19" t="s">
        <v>140</v>
      </c>
      <c r="G8" s="19" t="s">
        <v>131</v>
      </c>
      <c r="H8" s="19" t="s">
        <v>376</v>
      </c>
      <c r="J8" s="19" t="s">
        <v>163</v>
      </c>
    </row>
    <row r="9" spans="1:14">
      <c r="A9" s="20" t="s">
        <v>153</v>
      </c>
      <c r="B9" s="19" t="s">
        <v>339</v>
      </c>
      <c r="C9" s="19" t="s">
        <v>60</v>
      </c>
      <c r="D9" s="19" t="s">
        <v>105</v>
      </c>
      <c r="G9" s="19" t="s">
        <v>145</v>
      </c>
      <c r="H9" s="19" t="s">
        <v>377</v>
      </c>
      <c r="J9" s="19" t="s">
        <v>164</v>
      </c>
    </row>
    <row r="10" spans="1:14">
      <c r="A10" s="20" t="s">
        <v>156</v>
      </c>
      <c r="B10" s="19" t="s">
        <v>15</v>
      </c>
      <c r="C10" s="19" t="s">
        <v>61</v>
      </c>
      <c r="D10" s="19" t="s">
        <v>106</v>
      </c>
      <c r="H10" s="19" t="s">
        <v>378</v>
      </c>
      <c r="J10" s="19" t="s">
        <v>165</v>
      </c>
    </row>
    <row r="11" spans="1:14">
      <c r="A11" s="20" t="s">
        <v>237</v>
      </c>
      <c r="B11" s="19" t="s">
        <v>16</v>
      </c>
      <c r="C11" s="19" t="s">
        <v>62</v>
      </c>
      <c r="D11" s="19" t="s">
        <v>107</v>
      </c>
      <c r="H11" s="19" t="s">
        <v>379</v>
      </c>
      <c r="J11" s="19" t="s">
        <v>166</v>
      </c>
    </row>
    <row r="12" spans="1:14">
      <c r="A12" s="20" t="s">
        <v>202</v>
      </c>
      <c r="B12" s="19" t="s">
        <v>17</v>
      </c>
      <c r="C12" s="19" t="s">
        <v>63</v>
      </c>
      <c r="D12" s="19" t="s">
        <v>108</v>
      </c>
      <c r="H12" s="19" t="s">
        <v>369</v>
      </c>
      <c r="J12" s="19" t="s">
        <v>167</v>
      </c>
    </row>
    <row r="13" spans="1:14">
      <c r="B13" s="19" t="s">
        <v>18</v>
      </c>
      <c r="C13" s="19" t="s">
        <v>64</v>
      </c>
      <c r="D13" s="19" t="s">
        <v>109</v>
      </c>
      <c r="H13" s="19" t="s">
        <v>368</v>
      </c>
      <c r="J13" s="19" t="s">
        <v>168</v>
      </c>
    </row>
    <row r="14" spans="1:14">
      <c r="B14" s="19" t="s">
        <v>19</v>
      </c>
      <c r="C14" s="19" t="s">
        <v>65</v>
      </c>
      <c r="D14" s="19" t="s">
        <v>110</v>
      </c>
      <c r="H14" s="19" t="s">
        <v>367</v>
      </c>
      <c r="J14" s="19" t="s">
        <v>169</v>
      </c>
    </row>
    <row r="15" spans="1:14">
      <c r="B15" s="19" t="s">
        <v>20</v>
      </c>
      <c r="C15" s="19" t="s">
        <v>66</v>
      </c>
      <c r="D15" s="19" t="s">
        <v>111</v>
      </c>
      <c r="H15" s="19" t="s">
        <v>366</v>
      </c>
      <c r="J15" s="19" t="s">
        <v>170</v>
      </c>
    </row>
    <row r="16" spans="1:14">
      <c r="B16" s="19" t="s">
        <v>21</v>
      </c>
      <c r="C16" s="19" t="s">
        <v>79</v>
      </c>
      <c r="D16" s="19" t="s">
        <v>112</v>
      </c>
      <c r="H16" s="19" t="s">
        <v>206</v>
      </c>
      <c r="J16" s="19" t="s">
        <v>171</v>
      </c>
    </row>
    <row r="17" spans="2:10">
      <c r="B17" s="19" t="s">
        <v>22</v>
      </c>
      <c r="C17" s="19" t="s">
        <v>80</v>
      </c>
      <c r="D17" s="19" t="s">
        <v>113</v>
      </c>
      <c r="J17" s="19" t="s">
        <v>172</v>
      </c>
    </row>
    <row r="18" spans="2:10">
      <c r="B18" s="19" t="s">
        <v>23</v>
      </c>
      <c r="C18" s="19" t="s">
        <v>81</v>
      </c>
      <c r="D18" s="19" t="s">
        <v>114</v>
      </c>
      <c r="J18" s="19" t="s">
        <v>173</v>
      </c>
    </row>
    <row r="19" spans="2:10">
      <c r="B19" s="19" t="s">
        <v>24</v>
      </c>
      <c r="C19" s="19" t="s">
        <v>82</v>
      </c>
      <c r="D19" s="19" t="s">
        <v>117</v>
      </c>
    </row>
    <row r="20" spans="2:10">
      <c r="B20" s="19" t="s">
        <v>25</v>
      </c>
      <c r="C20" s="19" t="s">
        <v>83</v>
      </c>
      <c r="D20" s="19" t="s">
        <v>118</v>
      </c>
    </row>
    <row r="21" spans="2:10">
      <c r="B21" s="19" t="s">
        <v>309</v>
      </c>
      <c r="C21" s="19" t="s">
        <v>84</v>
      </c>
      <c r="D21" s="19" t="s">
        <v>119</v>
      </c>
    </row>
    <row r="22" spans="2:10">
      <c r="B22" s="19" t="s">
        <v>26</v>
      </c>
      <c r="C22" s="19" t="s">
        <v>85</v>
      </c>
      <c r="D22" s="19" t="s">
        <v>120</v>
      </c>
    </row>
    <row r="23" spans="2:10">
      <c r="B23" s="19" t="s">
        <v>27</v>
      </c>
      <c r="C23" s="19" t="s">
        <v>86</v>
      </c>
      <c r="D23" s="19" t="s">
        <v>121</v>
      </c>
    </row>
    <row r="24" spans="2:10">
      <c r="B24" s="19" t="s">
        <v>350</v>
      </c>
      <c r="C24" s="19" t="s">
        <v>87</v>
      </c>
      <c r="D24" s="19" t="s">
        <v>122</v>
      </c>
    </row>
    <row r="25" spans="2:10">
      <c r="B25" s="19" t="s">
        <v>28</v>
      </c>
      <c r="C25" s="19" t="s">
        <v>88</v>
      </c>
      <c r="D25" s="19" t="s">
        <v>123</v>
      </c>
    </row>
    <row r="26" spans="2:10">
      <c r="B26" s="19" t="s">
        <v>33</v>
      </c>
      <c r="C26" s="19" t="s">
        <v>89</v>
      </c>
      <c r="D26" s="19" t="s">
        <v>124</v>
      </c>
    </row>
    <row r="27" spans="2:10">
      <c r="B27" s="19" t="s">
        <v>34</v>
      </c>
      <c r="C27" s="19" t="s">
        <v>212</v>
      </c>
    </row>
    <row r="28" spans="2:10">
      <c r="B28" s="19" t="s">
        <v>35</v>
      </c>
      <c r="C28" s="19" t="s">
        <v>90</v>
      </c>
    </row>
    <row r="29" spans="2:10">
      <c r="B29" s="19" t="s">
        <v>320</v>
      </c>
      <c r="C29" s="19" t="s">
        <v>260</v>
      </c>
    </row>
    <row r="30" spans="2:10">
      <c r="B30" s="19" t="s">
        <v>328</v>
      </c>
      <c r="C30" s="19" t="s">
        <v>297</v>
      </c>
    </row>
    <row r="31" spans="2:10">
      <c r="B31" s="19" t="s">
        <v>325</v>
      </c>
      <c r="C31" s="19" t="s">
        <v>283</v>
      </c>
    </row>
    <row r="32" spans="2:10">
      <c r="B32" s="19" t="s">
        <v>314</v>
      </c>
      <c r="C32" s="19" t="s">
        <v>219</v>
      </c>
    </row>
    <row r="33" spans="2:3">
      <c r="B33" s="19" t="s">
        <v>313</v>
      </c>
      <c r="C33" s="19" t="s">
        <v>252</v>
      </c>
    </row>
    <row r="34" spans="2:3">
      <c r="B34" s="19" t="s">
        <v>303</v>
      </c>
      <c r="C34" s="19" t="s">
        <v>385</v>
      </c>
    </row>
    <row r="35" spans="2:3">
      <c r="B35" s="19" t="s">
        <v>289</v>
      </c>
      <c r="C35" s="19" t="s">
        <v>380</v>
      </c>
    </row>
    <row r="36" spans="2:3">
      <c r="B36" s="19" t="s">
        <v>278</v>
      </c>
      <c r="C36" s="19" t="s">
        <v>82</v>
      </c>
    </row>
    <row r="37" spans="2:3">
      <c r="B37" s="19" t="s">
        <v>271</v>
      </c>
    </row>
    <row r="38" spans="2:3">
      <c r="B38" s="19" t="s">
        <v>267</v>
      </c>
    </row>
  </sheetData>
  <dataValidations count="1">
    <dataValidation type="list" allowBlank="1" showInputMessage="1" showErrorMessage="1" sqref="M1" xr:uid="{79620EDA-3E6D-4A9B-9891-13BFFEE54900}">
      <formula1>$D$1:$G$1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87E27AACD2724AAFEEFB46DEC45603" ma:contentTypeVersion="30" ma:contentTypeDescription="Create a new document." ma:contentTypeScope="" ma:versionID="6761c6f0c2f126f93d3d5ea8ad720719">
  <xsd:schema xmlns:xsd="http://www.w3.org/2001/XMLSchema" xmlns:xs="http://www.w3.org/2001/XMLSchema" xmlns:p="http://schemas.microsoft.com/office/2006/metadata/properties" xmlns:ns1="http://schemas.microsoft.com/sharepoint/v3" xmlns:ns2="ff1070ca-370c-4daa-a070-d87f4ba30d71" xmlns:ns3="d643282c-5694-4f6b-be46-dcc35f54b9f0" targetNamespace="http://schemas.microsoft.com/office/2006/metadata/properties" ma:root="true" ma:fieldsID="d65dfa80a99c40bd7c085a9ba2cd5551" ns1:_="" ns2:_="" ns3:_="">
    <xsd:import namespace="http://schemas.microsoft.com/sharepoint/v3"/>
    <xsd:import namespace="ff1070ca-370c-4daa-a070-d87f4ba30d71"/>
    <xsd:import namespace="d643282c-5694-4f6b-be46-dcc35f54b9f0"/>
    <xsd:element name="properties">
      <xsd:complexType>
        <xsd:sequence>
          <xsd:element name="documentManagement">
            <xsd:complexType>
              <xsd:all>
                <xsd:element ref="ns2:Project" minOccurs="0"/>
                <xsd:element ref="ns2:Last_x0020_Modified0" minOccurs="0"/>
                <xsd:element ref="ns3:SharedWithUsers" minOccurs="0"/>
                <xsd:element ref="ns3:SharedWithDetails" minOccurs="0"/>
                <xsd:element ref="ns2:Doc_x0020_Type" minOccurs="0"/>
                <xsd:element ref="ns2:Property" minOccurs="0"/>
                <xsd:element ref="ns2:Source" minOccurs="0"/>
                <xsd:element ref="ns2:z05u" minOccurs="0"/>
                <xsd:element ref="ns2:MediaServiceMetadata" minOccurs="0"/>
                <xsd:element ref="ns2:MediaServiceFastMetadata" minOccurs="0"/>
                <xsd:element ref="ns2:MediaServiceDateTaken" minOccurs="0"/>
                <xsd:element ref="ns2:MediaServiceAutoTags" minOccurs="0"/>
                <xsd:element ref="ns2:MediaServiceLocation" minOccurs="0"/>
                <xsd:element ref="ns2:Order1" minOccurs="0"/>
                <xsd:element ref="ns2:Order2" minOccurs="0"/>
                <xsd:element ref="ns2:cznj" minOccurs="0"/>
                <xsd:element ref="ns2:Order3" minOccurs="0"/>
                <xsd:element ref="ns2:OrderIndustry" minOccurs="0"/>
                <xsd:element ref="ns2:OrderIndustryProjectManagement" minOccurs="0"/>
                <xsd:element ref="ns2:MediaServiceOCR"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element ref="ns2:CheckoutINF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1070ca-370c-4daa-a070-d87f4ba30d71" elementFormDefault="qualified">
    <xsd:import namespace="http://schemas.microsoft.com/office/2006/documentManagement/types"/>
    <xsd:import namespace="http://schemas.microsoft.com/office/infopath/2007/PartnerControls"/>
    <xsd:element name="Project" ma:index="8" nillable="true" ma:displayName="Project" ma:internalName="Project">
      <xsd:simpleType>
        <xsd:restriction base="dms:Text">
          <xsd:maxLength value="255"/>
        </xsd:restriction>
      </xsd:simpleType>
    </xsd:element>
    <xsd:element name="Last_x0020_Modified0" ma:index="9" nillable="true" ma:displayName="Last Modified" ma:format="DateOnly" ma:internalName="Last_x0020_Modified0">
      <xsd:simpleType>
        <xsd:restriction base="dms:DateTime"/>
      </xsd:simpleType>
    </xsd:element>
    <xsd:element name="Doc_x0020_Type" ma:index="12" nillable="true" ma:displayName="Doc Type" ma:internalName="Doc_x0020_Type">
      <xsd:simpleType>
        <xsd:restriction base="dms:Text"/>
      </xsd:simpleType>
    </xsd:element>
    <xsd:element name="Property" ma:index="13" nillable="true" ma:displayName="Property/Location" ma:internalName="Property">
      <xsd:simpleType>
        <xsd:restriction base="dms:Text"/>
      </xsd:simpleType>
    </xsd:element>
    <xsd:element name="Source" ma:index="14" nillable="true" ma:displayName="Source" ma:internalName="Source">
      <xsd:simpleType>
        <xsd:restriction base="dms:Text"/>
      </xsd:simpleType>
    </xsd:element>
    <xsd:element name="z05u" ma:index="15" nillable="true" ma:displayName="notes" ma:internalName="z05u">
      <xsd:simpleType>
        <xsd:restriction base="dms:Text"/>
      </xsd:simpleType>
    </xsd:element>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description="" ma:internalName="MediaServiceAutoTags" ma:readOnly="true">
      <xsd:simpleType>
        <xsd:restriction base="dms:Text"/>
      </xsd:simpleType>
    </xsd:element>
    <xsd:element name="MediaServiceLocation" ma:index="20" nillable="true" ma:displayName="MediaServiceLocation" ma:description="" ma:internalName="MediaServiceLocation" ma:readOnly="true">
      <xsd:simpleType>
        <xsd:restriction base="dms:Text"/>
      </xsd:simpleType>
    </xsd:element>
    <xsd:element name="Order1" ma:index="21" nillable="true" ma:displayName="Order" ma:indexed="true" ma:internalName="Order1">
      <xsd:simpleType>
        <xsd:restriction base="dms:Number"/>
      </xsd:simpleType>
    </xsd:element>
    <xsd:element name="Order2" ma:index="22" nillable="true" ma:displayName="Order2" ma:internalName="Order2">
      <xsd:simpleType>
        <xsd:restriction base="dms:Number"/>
      </xsd:simpleType>
    </xsd:element>
    <xsd:element name="cznj" ma:index="23" nillable="true" ma:displayName="Number" ma:internalName="cznj">
      <xsd:simpleType>
        <xsd:restriction base="dms:Number"/>
      </xsd:simpleType>
    </xsd:element>
    <xsd:element name="Order3" ma:index="24" nillable="true" ma:displayName="Order3" ma:internalName="Order3">
      <xsd:simpleType>
        <xsd:restriction base="dms:Number"/>
      </xsd:simpleType>
    </xsd:element>
    <xsd:element name="OrderIndustry" ma:index="25" nillable="true" ma:displayName="OrderIndustry" ma:internalName="OrderIndustry" ma:percentage="FALSE">
      <xsd:simpleType>
        <xsd:restriction base="dms:Number"/>
      </xsd:simpleType>
    </xsd:element>
    <xsd:element name="OrderIndustryProjectManagement" ma:index="26" nillable="true" ma:displayName="OrderIndustryProjectManagement" ma:internalName="OrderIndustryProjectManagement" ma:percentage="FALSE">
      <xsd:simpleType>
        <xsd:restriction base="dms:Number"/>
      </xsd:simpleType>
    </xsd:element>
    <xsd:element name="MediaServiceOCR" ma:index="27" nillable="true" ma:displayName="MediaServiceOCR" ma:internalName="MediaServiceOCR" ma:readOnly="true">
      <xsd:simpleType>
        <xsd:restriction base="dms:Note">
          <xsd:maxLength value="255"/>
        </xsd:restriction>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CheckoutINFO" ma:index="34" nillable="true" ma:displayName="CheckoutINFO" ma:list="{ff1070ca-370c-4daa-a070-d87f4ba30d71}" ma:internalName="CheckoutINFO" ma:showField="Property">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d643282c-5694-4f6b-be46-dcc35f54b9f0"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r1 xmlns="ff1070ca-370c-4daa-a070-d87f4ba30d71" xsi:nil="true"/>
    <_ip_UnifiedCompliancePolicyUIAction xmlns="http://schemas.microsoft.com/sharepoint/v3" xsi:nil="true"/>
    <Property xmlns="ff1070ca-370c-4daa-a070-d87f4ba30d71" xsi:nil="true"/>
    <Last_x0020_Modified0 xmlns="ff1070ca-370c-4daa-a070-d87f4ba30d71" xsi:nil="true"/>
    <Order3 xmlns="ff1070ca-370c-4daa-a070-d87f4ba30d71" xsi:nil="true"/>
    <Doc_x0020_Type xmlns="ff1070ca-370c-4daa-a070-d87f4ba30d71" xsi:nil="true"/>
    <z05u xmlns="ff1070ca-370c-4daa-a070-d87f4ba30d71" xsi:nil="true"/>
    <_ip_UnifiedCompliancePolicyProperties xmlns="http://schemas.microsoft.com/sharepoint/v3" xsi:nil="true"/>
    <Project xmlns="ff1070ca-370c-4daa-a070-d87f4ba30d71" xsi:nil="true"/>
    <Source xmlns="ff1070ca-370c-4daa-a070-d87f4ba30d71" xsi:nil="true"/>
    <Order2 xmlns="ff1070ca-370c-4daa-a070-d87f4ba30d71" xsi:nil="true"/>
    <OrderIndustryProjectManagement xmlns="ff1070ca-370c-4daa-a070-d87f4ba30d71" xsi:nil="true"/>
    <cznj xmlns="ff1070ca-370c-4daa-a070-d87f4ba30d71" xsi:nil="true"/>
    <OrderIndustry xmlns="ff1070ca-370c-4daa-a070-d87f4ba30d71" xsi:nil="true"/>
    <CheckoutINFO xmlns="ff1070ca-370c-4daa-a070-d87f4ba30d71" xsi:nil="true"/>
    <SharedWithUsers xmlns="d643282c-5694-4f6b-be46-dcc35f54b9f0">
      <UserInfo>
        <DisplayName>McBride, Monica</DisplayName>
        <AccountId>49</AccountId>
        <AccountType/>
      </UserInfo>
      <UserInfo>
        <DisplayName>Kenny, Samantha</DisplayName>
        <AccountId>33</AccountId>
        <AccountType/>
      </UserInfo>
      <UserInfo>
        <DisplayName>Jin, Katarina</DisplayName>
        <AccountId>823</AccountId>
        <AccountType/>
      </UserInfo>
    </SharedWithUsers>
  </documentManagement>
</p:properties>
</file>

<file path=customXml/item4.xml>��< ? x m l   v e r s i o n = " 1 . 0 "   e n c o d i n g = " u t f - 1 6 " ? > < D a t a M a s h u p   x m l n s = " h t t p : / / s c h e m a s . m i c r o s o f t . c o m / D a t a M a s h u p " > A A A A A K s E A A B Q S w M E F A A C A A g A Y 1 Q 1 U J a p 7 C a o A A A A + A A A A B I A H A B D b 2 5 m a W c v U G F j a 2 F n Z S 5 4 b W w g o h g A K K A U A A A A A A A A A A A A A A A A A A A A A A A A A A A A h Y 9 N D o I w G E S v Q r q n L R h + Q j 7 K w q 0 k J k T j t q k V G q E Y W i x 3 c + G R v I I k i r p z O Z M 3 y Z v H 7 Q 7 F 1 L X e V Q 5 G 9 T p H A a b I k 1 r 0 R 6 X r H I 3 2 5 K e o Y L D l 4 s x r 6 c 2 w N t l k V I 4 a a y 8 Z I c 4 5 7 F a 4 H 2 o S U h q Q Q 7 m p R C M 7 7 i t t L N d C o s / q + H + F G O x f M i z E S Y y j O E l x l A Z A l h p K p b 9 I O B t j C u S n h P X Y 2 n G Q T G p / V w F Z I p D 3 C / Y E U E s D B B Q A A g A I A G N U N 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j V D V Q d X b 9 6 a E B A A D w A w A A E w A c A E Z v c m 1 1 b G F z L 1 N l Y 3 R p b 2 4 x L m 0 g o h g A K K A U A A A A A A A A A A A A A A A A A A A A A A A A A A A A b V N d T 8 I w F H 0 n 4 T 8 0 9 W U k d R G D P G j 2 Y D a I J I S g Q 1 / A h 7 p d o b E f p O 1 Q Q v j v d m x + k H Y v 6 8 4 5 P e e e 5 M 5 A Y Z m S K G / e / b t u p 9 s x G 6 q h R B e Y y b U 7 M J B 2 z 4 C X K O r 3 M E o Q B 9 v t I P f k q t I F O C Q 1 u z h T R S W c N B o z D n G q p H U f J s L p 7 e r Z g D a r D W h B p b x k j t F y l a l P y R U t z S o Q E x d m h 3 t k m Q F n g j l 9 g g k m K F W 8 E t I k 1 w O C R r J Q p b u a D G + u r v o E P V b K Q m 7 3 H J K / Y z x T E l 5 7 p J n 3 A s + 1 E o 4 r 0 Q P Q 0 g 1 V 1 1 n Q N y d s m R a P m m o E L V v 8 n v O 8 o J x q k 1 h d / b d M N 1 S u n e N i v 4 U / u 4 W m 0 r w r L Z q R a 9 J E g X x y O O D J b 3 9 X 0 T o l s v B l j w Q d 8 F i p 1 t l j d M V 8 / Q u s w d Y D e E w O 9 N 2 Z + X i h d K 2 e S D s c x H X U C c 7 A F J p t 6 6 U I W E F p f P S D + d I 5 A P f A k Q x c n w L d Q c D V U v 4 R g k H 4 a N p U O Q e f o K y a J b d s 6 x t R s e W A M m Y 2 P n f a g U C K q P c 8 F H 8 i 0 E h Q 5 r f + Y W d U Q O y x E 0 H X f t Q J v U X P T 9 M w 1 f 6 B 5 3 b H X r f D Z H A 9 7 7 4 B U E s B A i 0 A F A A C A A g A Y 1 Q 1 U J a p 7 C a o A A A A + A A A A B I A A A A A A A A A A A A A A A A A A A A A A E N v b m Z p Z y 9 Q Y W N r Y W d l L n h t b F B L A Q I t A B Q A A g A I A G N U N V A P y u m r p A A A A O k A A A A T A A A A A A A A A A A A A A A A A P Q A A A B b Q 2 9 u d G V u d F 9 U e X B l c 1 0 u e G 1 s U E s B A i 0 A F A A C A A g A Y 1 Q 1 U H V 2 / e m h A Q A A 8 A M A A B M A A A A A A A A A A A A A A A A A 5 Q E A A E Z v c m 1 1 b G F z L 1 N l Y 3 R p b 2 4 x L m 1 Q S w U G A A A A A A M A A w D C A A A A 0 w 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e x Y A A A A A A A B Z F 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2 l u Z 3 J l Z G l l b n R 5 a W V s Z C U y M C g x 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Y 4 I i A v P j x F b n R y e S B U e X B l P S J G a W x s R X J y b 3 J D b 2 R l I i B W Y W x 1 Z T 0 i c 1 V u a 2 5 v d 2 4 i I C 8 + P E V u d H J 5 I F R 5 c G U 9 I k Z p b G x F c n J v c k N v d W 5 0 I i B W Y W x 1 Z T 0 i b D A i I C 8 + P E V u d H J 5 I F R 5 c G U 9 I k Z p b G x M Y X N 0 V X B k Y X R l Z C I g V m F s d W U 9 I m Q y M D I w L T A x L T I x V D E 1 O j M 0 O j Q w L j k y O T U z M z d a I i A v P j x F b n R y e S B U e X B l P S J G a W x s Q 2 9 s d W 1 u V H l w Z X M i I F Z h b H V l P S J z Q m d Z R 0 J n W U R C Z 1 l H Q m d Z R 0 J n W U d C Z 1 l H Q m d Z R 0 J n W U c i I C 8 + P E V u d H J 5 I F R 5 c G U 9 I k Z p b G x D b 2 x 1 b W 5 O Y W 1 l c y I g V m F s d W U 9 I n N b J n F 1 b 3 Q 7 S W 5 n c m V k a W V u d C Z x d W 9 0 O y w m c X V v d D t G b 2 9 k I F R 5 c G U m c X V v d D s s J n F 1 b 3 Q 7 R n J 1 a X Q m c X V v d D s s J n F 1 b 3 Q 7 V m V n Z X R h Y m x l J n F 1 b 3 Q 7 L C Z x d W 9 0 O 1 N l Y W Z v b 2 Q m c X V v d D s s J n F 1 b 3 Q 7 U 2 N v c m U m c X V v d D s s J n F 1 b 3 Q 7 R G V z Y 3 J p c H R p b 2 4 m c X V v d D s s J n F 1 b 3 Q 7 U 2 V l Z H M m c X V v d D s s J n F 1 b 3 Q 7 U 2 t p b i Z x d W 9 0 O y w m c X V v d D t Q Z W V s J n F 1 b 3 Q 7 L C Z x d W 9 0 O 0 V u Z H M m c X V v d D s s J n F 1 b 3 Q 7 T G V h d m V z J n F 1 b 3 Q 7 L C Z x d W 9 0 O 1 N 0 Y W x r c y Z x d W 9 0 O y w m c X V v d D t T d G V t c y Z x d W 9 0 O y w m c X V v d D t D b 3 J l J n F 1 b 3 Q 7 L C Z x d W 9 0 O 1 J l Z H V j d G l v b i B 0 a X A m c X V v d D s s J n F 1 b 3 Q 7 U 2 F t c G x l I E R p c 2 g m c X V v d D s s J n F 1 b 3 Q 7 U 2 9 1 c m N l J n F 1 b 3 Q 7 L C Z x d W 9 0 O 0 N v b W 1 l b n R z J n F 1 b 3 Q 7 L C Z x d W 9 0 O 0 N v b W 1 l b n Q g R W 1 h a W w m c X V v d D s s J n F 1 b 3 Q 7 Q 2 9 t b W V u d C B O Y W 1 l L i Z x d W 9 0 O y w m c X V v d D t J b W F n Z S Z x d W 9 0 O y w m c X V v d D t J b W F n Z T o g V V J M J n F 1 b 3 Q 7 L C Z x d W 9 0 O 0 l t Y W d l I F N v d X J j Z S 4 m c X V v d D t d I i A v P j x F b n R y e S B U e X B l P S J G a W x s U 3 R h d H V z I i B W Y W x 1 Z T 0 i c 0 N v b X B s Z X R l I i A v P j x F b n R y e S B U e X B l P S J S Z W x h d G l v b n N o a X B J b m Z v Q 2 9 u d G F p b m V y I i B W Y W x 1 Z T 0 i c 3 s m c X V v d D t j b 2 x 1 b W 5 D b 3 V u d C Z x d W 9 0 O z o y N C w m c X V v d D t r Z X l D b 2 x 1 b W 5 O Y W 1 l c y Z x d W 9 0 O z p b X S w m c X V v d D t x d W V y e V J l b G F 0 a W 9 u c 2 h p c H M m c X V v d D s 6 W 1 0 s J n F 1 b 3 Q 7 Y 2 9 s d W 1 u S W R l b n R p d G l l c y Z x d W 9 0 O z p b J n F 1 b 3 Q 7 U 2 V j d G l v b j E v a W 5 n c m V k a W V u d H l p Z W x k I C g x K S 9 D a G F u Z 2 V k I F R 5 c G U u e 0 l u Z 3 J l Z G l l b n Q s M H 0 m c X V v d D s s J n F 1 b 3 Q 7 U 2 V j d G l v b j E v a W 5 n c m V k a W V u d H l p Z W x k I C g x K S 9 D a G F u Z 2 V k I F R 5 c G U u e 0 Z v b 2 Q g V H l w Z S w x f S Z x d W 9 0 O y w m c X V v d D t T Z W N 0 a W 9 u M S 9 p b m d y Z W R p Z W 5 0 e W l l b G Q g K D E p L 0 N o Y W 5 n Z W Q g V H l w Z S 5 7 R n J 1 a X Q s M n 0 m c X V v d D s s J n F 1 b 3 Q 7 U 2 V j d G l v b j E v a W 5 n c m V k a W V u d H l p Z W x k I C g x K S 9 D a G F u Z 2 V k I F R 5 c G U u e 1 Z l Z 2 V 0 Y W J s Z S w z f S Z x d W 9 0 O y w m c X V v d D t T Z W N 0 a W 9 u M S 9 p b m d y Z W R p Z W 5 0 e W l l b G Q g K D E p L 0 N o Y W 5 n Z W Q g V H l w Z S 5 7 U 2 V h Z m 9 v Z C w 0 f S Z x d W 9 0 O y w m c X V v d D t T Z W N 0 a W 9 u M S 9 p b m d y Z W R p Z W 5 0 e W l l b G Q g K D E p L 0 N o Y W 5 n Z W Q g V H l w Z S 5 7 U 2 N v c m U s N X 0 m c X V v d D s s J n F 1 b 3 Q 7 U 2 V j d G l v b j E v a W 5 n c m V k a W V u d H l p Z W x k I C g x K S 9 D a G F u Z 2 V k I F R 5 c G U u e 0 R l c 2 N y a X B 0 a W 9 u L D Z 9 J n F 1 b 3 Q 7 L C Z x d W 9 0 O 1 N l Y 3 R p b 2 4 x L 2 l u Z 3 J l Z G l l b n R 5 a W V s Z C A o M S k v Q 2 h h b m d l Z C B U e X B l L n t T Z W V k c y w 3 f S Z x d W 9 0 O y w m c X V v d D t T Z W N 0 a W 9 u M S 9 p b m d y Z W R p Z W 5 0 e W l l b G Q g K D E p L 0 N o Y W 5 n Z W Q g V H l w Z S 5 7 U 2 t p b i w 4 f S Z x d W 9 0 O y w m c X V v d D t T Z W N 0 a W 9 u M S 9 p b m d y Z W R p Z W 5 0 e W l l b G Q g K D E p L 0 N o Y W 5 n Z W Q g V H l w Z S 5 7 U G V l b C w 5 f S Z x d W 9 0 O y w m c X V v d D t T Z W N 0 a W 9 u M S 9 p b m d y Z W R p Z W 5 0 e W l l b G Q g K D E p L 0 N o Y W 5 n Z W Q g V H l w Z S 5 7 R W 5 k c y w x M H 0 m c X V v d D s s J n F 1 b 3 Q 7 U 2 V j d G l v b j E v a W 5 n c m V k a W V u d H l p Z W x k I C g x K S 9 D a G F u Z 2 V k I F R 5 c G U u e 0 x l Y X Z l c y w x M X 0 m c X V v d D s s J n F 1 b 3 Q 7 U 2 V j d G l v b j E v a W 5 n c m V k a W V u d H l p Z W x k I C g x K S 9 D a G F u Z 2 V k I F R 5 c G U u e 1 N 0 Y W x r c y w x M n 0 m c X V v d D s s J n F 1 b 3 Q 7 U 2 V j d G l v b j E v a W 5 n c m V k a W V u d H l p Z W x k I C g x K S 9 D a G F u Z 2 V k I F R 5 c G U u e 1 N 0 Z W 1 z L D E z f S Z x d W 9 0 O y w m c X V v d D t T Z W N 0 a W 9 u M S 9 p b m d y Z W R p Z W 5 0 e W l l b G Q g K D E p L 0 N o Y W 5 n Z W Q g V H l w Z S 5 7 Q 2 9 y Z S w x N H 0 m c X V v d D s s J n F 1 b 3 Q 7 U 2 V j d G l v b j E v a W 5 n c m V k a W V u d H l p Z W x k I C g x K S 9 D a G F u Z 2 V k I F R 5 c G U u e 1 J l Z H V j d G l v b i B 0 a X A s M T V 9 J n F 1 b 3 Q 7 L C Z x d W 9 0 O 1 N l Y 3 R p b 2 4 x L 2 l u Z 3 J l Z G l l b n R 5 a W V s Z C A o M S k v Q 2 h h b m d l Z C B U e X B l L n t T Y W 1 w b G U g R G l z a C w x N n 0 m c X V v d D s s J n F 1 b 3 Q 7 U 2 V j d G l v b j E v a W 5 n c m V k a W V u d H l p Z W x k I C g x K S 9 D a G F u Z 2 V k I F R 5 c G U u e 1 N v d X J j Z S w x N 3 0 m c X V v d D s s J n F 1 b 3 Q 7 U 2 V j d G l v b j E v a W 5 n c m V k a W V u d H l p Z W x k I C g x K S 9 D a G F u Z 2 V k I F R 5 c G U u e 0 N v b W 1 l b n R z L D E 4 f S Z x d W 9 0 O y w m c X V v d D t T Z W N 0 a W 9 u M S 9 p b m d y Z W R p Z W 5 0 e W l l b G Q g K D E p L 0 N o Y W 5 n Z W Q g V H l w Z S 5 7 Q 2 9 t b W V u d C B F b W F p b C w x O X 0 m c X V v d D s s J n F 1 b 3 Q 7 U 2 V j d G l v b j E v a W 5 n c m V k a W V u d H l p Z W x k I C g x K S 9 D a G F u Z 2 V k I F R 5 c G U u e 0 N v b W 1 l b n Q g T m F t Z S 4 s M j B 9 J n F 1 b 3 Q 7 L C Z x d W 9 0 O 1 N l Y 3 R p b 2 4 x L 2 l u Z 3 J l Z G l l b n R 5 a W V s Z C A o M S k v Q 2 h h b m d l Z C B U e X B l L n t J b W F n Z S w y M X 0 m c X V v d D s s J n F 1 b 3 Q 7 U 2 V j d G l v b j E v a W 5 n c m V k a W V u d H l p Z W x k I C g x K S 9 D a G F u Z 2 V k I F R 5 c G U u e 0 l t Y W d l O i B V U k w s M j J 9 J n F 1 b 3 Q 7 L C Z x d W 9 0 O 1 N l Y 3 R p b 2 4 x L 2 l u Z 3 J l Z G l l b n R 5 a W V s Z C A o M S k v Q 2 h h b m d l Z C B U e X B l L n t J b W F n Z S B T b 3 V y Y 2 U u L D I z f S Z x d W 9 0 O 1 0 s J n F 1 b 3 Q 7 Q 2 9 s d W 1 u Q 2 9 1 b n Q m c X V v d D s 6 M j Q s J n F 1 b 3 Q 7 S 2 V 5 Q 2 9 s d W 1 u T m F t Z X M m c X V v d D s 6 W 1 0 s J n F 1 b 3 Q 7 Q 2 9 s d W 1 u S W R l b n R p d G l l c y Z x d W 9 0 O z p b J n F 1 b 3 Q 7 U 2 V j d G l v b j E v a W 5 n c m V k a W V u d H l p Z W x k I C g x K S 9 D a G F u Z 2 V k I F R 5 c G U u e 0 l u Z 3 J l Z G l l b n Q s M H 0 m c X V v d D s s J n F 1 b 3 Q 7 U 2 V j d G l v b j E v a W 5 n c m V k a W V u d H l p Z W x k I C g x K S 9 D a G F u Z 2 V k I F R 5 c G U u e 0 Z v b 2 Q g V H l w Z S w x f S Z x d W 9 0 O y w m c X V v d D t T Z W N 0 a W 9 u M S 9 p b m d y Z W R p Z W 5 0 e W l l b G Q g K D E p L 0 N o Y W 5 n Z W Q g V H l w Z S 5 7 R n J 1 a X Q s M n 0 m c X V v d D s s J n F 1 b 3 Q 7 U 2 V j d G l v b j E v a W 5 n c m V k a W V u d H l p Z W x k I C g x K S 9 D a G F u Z 2 V k I F R 5 c G U u e 1 Z l Z 2 V 0 Y W J s Z S w z f S Z x d W 9 0 O y w m c X V v d D t T Z W N 0 a W 9 u M S 9 p b m d y Z W R p Z W 5 0 e W l l b G Q g K D E p L 0 N o Y W 5 n Z W Q g V H l w Z S 5 7 U 2 V h Z m 9 v Z C w 0 f S Z x d W 9 0 O y w m c X V v d D t T Z W N 0 a W 9 u M S 9 p b m d y Z W R p Z W 5 0 e W l l b G Q g K D E p L 0 N o Y W 5 n Z W Q g V H l w Z S 5 7 U 2 N v c m U s N X 0 m c X V v d D s s J n F 1 b 3 Q 7 U 2 V j d G l v b j E v a W 5 n c m V k a W V u d H l p Z W x k I C g x K S 9 D a G F u Z 2 V k I F R 5 c G U u e 0 R l c 2 N y a X B 0 a W 9 u L D Z 9 J n F 1 b 3 Q 7 L C Z x d W 9 0 O 1 N l Y 3 R p b 2 4 x L 2 l u Z 3 J l Z G l l b n R 5 a W V s Z C A o M S k v Q 2 h h b m d l Z C B U e X B l L n t T Z W V k c y w 3 f S Z x d W 9 0 O y w m c X V v d D t T Z W N 0 a W 9 u M S 9 p b m d y Z W R p Z W 5 0 e W l l b G Q g K D E p L 0 N o Y W 5 n Z W Q g V H l w Z S 5 7 U 2 t p b i w 4 f S Z x d W 9 0 O y w m c X V v d D t T Z W N 0 a W 9 u M S 9 p b m d y Z W R p Z W 5 0 e W l l b G Q g K D E p L 0 N o Y W 5 n Z W Q g V H l w Z S 5 7 U G V l b C w 5 f S Z x d W 9 0 O y w m c X V v d D t T Z W N 0 a W 9 u M S 9 p b m d y Z W R p Z W 5 0 e W l l b G Q g K D E p L 0 N o Y W 5 n Z W Q g V H l w Z S 5 7 R W 5 k c y w x M H 0 m c X V v d D s s J n F 1 b 3 Q 7 U 2 V j d G l v b j E v a W 5 n c m V k a W V u d H l p Z W x k I C g x K S 9 D a G F u Z 2 V k I F R 5 c G U u e 0 x l Y X Z l c y w x M X 0 m c X V v d D s s J n F 1 b 3 Q 7 U 2 V j d G l v b j E v a W 5 n c m V k a W V u d H l p Z W x k I C g x K S 9 D a G F u Z 2 V k I F R 5 c G U u e 1 N 0 Y W x r c y w x M n 0 m c X V v d D s s J n F 1 b 3 Q 7 U 2 V j d G l v b j E v a W 5 n c m V k a W V u d H l p Z W x k I C g x K S 9 D a G F u Z 2 V k I F R 5 c G U u e 1 N 0 Z W 1 z L D E z f S Z x d W 9 0 O y w m c X V v d D t T Z W N 0 a W 9 u M S 9 p b m d y Z W R p Z W 5 0 e W l l b G Q g K D E p L 0 N o Y W 5 n Z W Q g V H l w Z S 5 7 Q 2 9 y Z S w x N H 0 m c X V v d D s s J n F 1 b 3 Q 7 U 2 V j d G l v b j E v a W 5 n c m V k a W V u d H l p Z W x k I C g x K S 9 D a G F u Z 2 V k I F R 5 c G U u e 1 J l Z H V j d G l v b i B 0 a X A s M T V 9 J n F 1 b 3 Q 7 L C Z x d W 9 0 O 1 N l Y 3 R p b 2 4 x L 2 l u Z 3 J l Z G l l b n R 5 a W V s Z C A o M S k v Q 2 h h b m d l Z C B U e X B l L n t T Y W 1 w b G U g R G l z a C w x N n 0 m c X V v d D s s J n F 1 b 3 Q 7 U 2 V j d G l v b j E v a W 5 n c m V k a W V u d H l p Z W x k I C g x K S 9 D a G F u Z 2 V k I F R 5 c G U u e 1 N v d X J j Z S w x N 3 0 m c X V v d D s s J n F 1 b 3 Q 7 U 2 V j d G l v b j E v a W 5 n c m V k a W V u d H l p Z W x k I C g x K S 9 D a G F u Z 2 V k I F R 5 c G U u e 0 N v b W 1 l b n R z L D E 4 f S Z x d W 9 0 O y w m c X V v d D t T Z W N 0 a W 9 u M S 9 p b m d y Z W R p Z W 5 0 e W l l b G Q g K D E p L 0 N o Y W 5 n Z W Q g V H l w Z S 5 7 Q 2 9 t b W V u d C B F b W F p b C w x O X 0 m c X V v d D s s J n F 1 b 3 Q 7 U 2 V j d G l v b j E v a W 5 n c m V k a W V u d H l p Z W x k I C g x K S 9 D a G F u Z 2 V k I F R 5 c G U u e 0 N v b W 1 l b n Q g T m F t Z S 4 s M j B 9 J n F 1 b 3 Q 7 L C Z x d W 9 0 O 1 N l Y 3 R p b 2 4 x L 2 l u Z 3 J l Z G l l b n R 5 a W V s Z C A o M S k v Q 2 h h b m d l Z C B U e X B l L n t J b W F n Z S w y M X 0 m c X V v d D s s J n F 1 b 3 Q 7 U 2 V j d G l v b j E v a W 5 n c m V k a W V u d H l p Z W x k I C g x K S 9 D a G F u Z 2 V k I F R 5 c G U u e 0 l t Y W d l O i B V U k w s M j J 9 J n F 1 b 3 Q 7 L C Z x d W 9 0 O 1 N l Y 3 R p b 2 4 x L 2 l u Z 3 J l Z G l l b n R 5 a W V s Z C A o M S k v Q 2 h h b m d l Z C B U e X B l L n t J b W F n Z S B T b 3 V y Y 2 U u L D I z f S Z x d W 9 0 O 1 0 s J n F 1 b 3 Q 7 U m V s Y X R p b 2 5 z a G l w S W 5 m b y Z x d W 9 0 O z p b X X 0 i I C 8 + P C 9 T d G F i b G V F b n R y a W V z P j w v S X R l b T 4 8 S X R l b T 4 8 S X R l b U x v Y 2 F 0 a W 9 u P j x J d G V t V H l w Z T 5 G b 3 J t d W x h P C 9 J d G V t V H l w Z T 4 8 S X R l b V B h d G g + U 2 V j d G l v b j E v a W 5 n c m V k a W V u d H l p Z W x k J T I w K D E p L 1 N v d X J j Z T w v S X R l b V B h d G g + P C 9 J d G V t T G 9 j Y X R p b 2 4 + P F N 0 Y W J s Z U V u d H J p Z X M g L z 4 8 L 0 l 0 Z W 0 + P E l 0 Z W 0 + P E l 0 Z W 1 M b 2 N h d G l v b j 4 8 S X R l b V R 5 c G U + R m 9 y b X V s Y T w v S X R l b V R 5 c G U + P E l 0 Z W 1 Q Y X R o P l N l Y 3 R p b 2 4 x L 2 l u Z 3 J l Z G l l b n R 5 a W V s Z C U y M C g x K S 9 Q c m 9 t b 3 R l Z C U y M E h l Y W R l c n M 8 L 0 l 0 Z W 1 Q Y X R o P j w v S X R l b U x v Y 2 F 0 a W 9 u P j x T d G F i b G V F b n R y a W V z I C 8 + P C 9 J d G V t P j x J d G V t P j x J d G V t T G 9 j Y X R p b 2 4 + P E l 0 Z W 1 U e X B l P k Z v c m 1 1 b G E 8 L 0 l 0 Z W 1 U e X B l P j x J d G V t U G F 0 a D 5 T Z W N 0 a W 9 u M S 9 p b m d y Z W R p Z W 5 0 e W l l b G Q l M j A o M S k v Q 2 h h b m d l Z C U y M F R 5 c G U 8 L 0 l 0 Z W 1 Q Y X R o P j w v S X R l b U x v Y 2 F 0 a W 9 u P j x T d G F i b G V F b n R y a W V z I C 8 + P C 9 J d G V t P j w v S X R l b X M + P C 9 M b 2 N h b F B h Y 2 t h Z 2 V N Z X R h Z G F 0 Y U Z p b G U + F g A A A F B L B Q Y A A A A A A A A A A A A A A A A A A A A A A A D a A A A A A Q A A A N C M n d 8 B F d E R j H o A w E / C l + s B A A A A m 7 + P R Y 4 o Z E K j b g g W n e l r G g A A A A A C A A A A A A A D Z g A A w A A A A B A A A A A X I S g e t Z k X Q b l + M d f A 2 o J v A A A A A A S A A A C g A A A A E A A A A P a V K f + P a O P J 7 u I z E v U A k y 1 Q A A A A 4 W P N i H 4 1 U S w N E d f f 0 K L 1 4 S s G x p V e C N R K 0 4 l M B + U J A 1 i D a 5 a g k M 8 h B e Z n O 9 l 7 s t 4 j r O z + G Y g w 5 U 9 7 p 7 0 R O 9 S s N S E p J C D + w 6 3 a k v d J p J h 4 M K s U A A A A V u P s S Y Y P o e 5 p + T k Z q M + Z y 3 8 y i 1 w = < / D a t a M a s h u p > 
</file>

<file path=customXml/itemProps1.xml><?xml version="1.0" encoding="utf-8"?>
<ds:datastoreItem xmlns:ds="http://schemas.openxmlformats.org/officeDocument/2006/customXml" ds:itemID="{C9AB084D-5657-42BD-8074-A170207B98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f1070ca-370c-4daa-a070-d87f4ba30d71"/>
    <ds:schemaRef ds:uri="d643282c-5694-4f6b-be46-dcc35f54b9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AEC68D-38D0-495C-8638-9CA67F11A1B1}">
  <ds:schemaRefs>
    <ds:schemaRef ds:uri="http://schemas.microsoft.com/sharepoint/v3/contenttype/forms"/>
  </ds:schemaRefs>
</ds:datastoreItem>
</file>

<file path=customXml/itemProps3.xml><?xml version="1.0" encoding="utf-8"?>
<ds:datastoreItem xmlns:ds="http://schemas.openxmlformats.org/officeDocument/2006/customXml" ds:itemID="{794386FB-76D7-4529-A26A-BC803546878E}">
  <ds:schemaRefs>
    <ds:schemaRef ds:uri="http://schemas.microsoft.com/office/2006/metadata/properties"/>
    <ds:schemaRef ds:uri="http://schemas.microsoft.com/office/infopath/2007/PartnerControls"/>
    <ds:schemaRef ds:uri="ff1070ca-370c-4daa-a070-d87f4ba30d71"/>
    <ds:schemaRef ds:uri="http://schemas.microsoft.com/sharepoint/v3"/>
    <ds:schemaRef ds:uri="d643282c-5694-4f6b-be46-dcc35f54b9f0"/>
  </ds:schemaRefs>
</ds:datastoreItem>
</file>

<file path=customXml/itemProps4.xml><?xml version="1.0" encoding="utf-8"?>
<ds:datastoreItem xmlns:ds="http://schemas.openxmlformats.org/officeDocument/2006/customXml" ds:itemID="{3589E072-7DCB-414D-B9ED-84A49059A87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Ingredient Calculator</vt:lpstr>
      <vt:lpstr>Ingredient Yield</vt:lpstr>
      <vt:lpstr>Ingredient 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Hermann-intern, Emily</dc:creator>
  <cp:lastModifiedBy>Helen Jane Hearn</cp:lastModifiedBy>
  <dcterms:created xsi:type="dcterms:W3CDTF">2020-01-03T20:53:36Z</dcterms:created>
  <dcterms:modified xsi:type="dcterms:W3CDTF">2021-10-18T15:01:22Z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0x0101005D87E27AACD2724AAFEEFB46DEC45603</vt:lpwstr>
  </property>
</Properties>
</file>